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https://schoepferfrei-my.sharepoint.com/personal/p_frei_schoepfer-frei_ch/Documents/Desktop/"/>
    </mc:Choice>
  </mc:AlternateContent>
  <xr:revisionPtr revIDLastSave="4" documentId="8_{971C12A0-0401-4868-AEA6-573D57A55A18}" xr6:coauthVersionLast="47" xr6:coauthVersionMax="47" xr10:uidLastSave="{B28B04C5-2CE8-4878-A641-4E7D458F8DA3}"/>
  <bookViews>
    <workbookView xWindow="-108" yWindow="-108" windowWidth="23256" windowHeight="12456" xr2:uid="{00000000-000D-0000-FFFF-FFFF00000000}"/>
  </bookViews>
  <sheets>
    <sheet name="Übersicht" sheetId="14" r:id="rId1"/>
    <sheet name="Planerfolgsrechnung" sheetId="8" r:id="rId2"/>
    <sheet name="Liquiditätsplan" sheetId="13" r:id="rId3"/>
    <sheet name="Investitionsplan" sheetId="12" r:id="rId4"/>
    <sheet name="Planbilanz" sheetId="2" r:id="rId5"/>
    <sheet name="Mittelflussrechnung" sheetId="9" r:id="rId6"/>
    <sheet name="Kennzahlen" sheetId="15" r:id="rId7"/>
  </sheets>
  <definedNames>
    <definedName name="_xlnm.Print_Area" localSheetId="6">Kennzahlen!$A$1:$H$38</definedName>
    <definedName name="_xlnm.Print_Area" localSheetId="5">Mittelflussrechnung!$A$1:$G$40</definedName>
    <definedName name="_xlnm.Print_Area" localSheetId="0">Übersicht!$A$1:$A$19</definedName>
    <definedName name="_xlnm.Print_Titles" localSheetId="2">Liquiditätsplan!$A:$E</definedName>
    <definedName name="_xlnm.Print_Titles" localSheetId="4">Planbilanz!$A:$B</definedName>
    <definedName name="_xlnm.Print_Titles" localSheetId="1">Planerfolgsrechnung!$A:$C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6" i="9" l="1"/>
  <c r="F26" i="9"/>
  <c r="E26" i="9"/>
  <c r="D26" i="9"/>
  <c r="C26" i="9"/>
  <c r="G9" i="9"/>
  <c r="F9" i="9"/>
  <c r="E9" i="9"/>
  <c r="D9" i="9"/>
  <c r="C9" i="9"/>
  <c r="G8" i="9"/>
  <c r="F8" i="9"/>
  <c r="E8" i="9"/>
  <c r="D8" i="9"/>
  <c r="C8" i="9"/>
  <c r="E19" i="13"/>
  <c r="E20" i="13"/>
  <c r="E21" i="13"/>
  <c r="E22" i="13"/>
  <c r="E23" i="13"/>
  <c r="E24" i="13"/>
  <c r="E25" i="13"/>
  <c r="E26" i="13"/>
  <c r="E27" i="13"/>
  <c r="E28" i="13"/>
  <c r="D19" i="13"/>
  <c r="D20" i="13"/>
  <c r="D21" i="13"/>
  <c r="D22" i="13"/>
  <c r="D23" i="13"/>
  <c r="D24" i="13"/>
  <c r="D25" i="13"/>
  <c r="D26" i="13"/>
  <c r="D27" i="13"/>
  <c r="D28" i="13"/>
  <c r="B3" i="12"/>
  <c r="B4" i="12"/>
  <c r="B4" i="15" l="1"/>
  <c r="B3" i="15"/>
  <c r="B4" i="9"/>
  <c r="B3" i="9"/>
  <c r="B4" i="2"/>
  <c r="B3" i="2"/>
  <c r="C4" i="13"/>
  <c r="C3" i="13"/>
  <c r="G23" i="9" l="1"/>
  <c r="F23" i="9"/>
  <c r="E23" i="9"/>
  <c r="D23" i="9"/>
  <c r="C23" i="9"/>
  <c r="G30" i="9"/>
  <c r="F30" i="9"/>
  <c r="E30" i="9"/>
  <c r="D30" i="9"/>
  <c r="C30" i="9"/>
  <c r="F31" i="13"/>
  <c r="G32" i="9"/>
  <c r="F32" i="9"/>
  <c r="E32" i="9"/>
  <c r="D32" i="9"/>
  <c r="C32" i="9"/>
  <c r="M55" i="2"/>
  <c r="M58" i="2" s="1"/>
  <c r="M72" i="2" s="1"/>
  <c r="M82" i="2" s="1"/>
  <c r="K55" i="2"/>
  <c r="I55" i="2"/>
  <c r="E18" i="9" s="1"/>
  <c r="G55" i="2"/>
  <c r="E55" i="2"/>
  <c r="C18" i="9" s="1"/>
  <c r="C55" i="2"/>
  <c r="M37" i="2"/>
  <c r="K37" i="2"/>
  <c r="I37" i="2"/>
  <c r="I40" i="2" s="1"/>
  <c r="G37" i="2"/>
  <c r="E37" i="2"/>
  <c r="C24" i="9" s="1"/>
  <c r="C37" i="2"/>
  <c r="M19" i="2"/>
  <c r="G14" i="9" s="1"/>
  <c r="K19" i="2"/>
  <c r="I19" i="2"/>
  <c r="F14" i="9" s="1"/>
  <c r="G19" i="2"/>
  <c r="E14" i="9" s="1"/>
  <c r="E19" i="2"/>
  <c r="D14" i="9" s="1"/>
  <c r="C19" i="2"/>
  <c r="M69" i="2"/>
  <c r="K69" i="2"/>
  <c r="I69" i="2"/>
  <c r="G69" i="2"/>
  <c r="E69" i="2"/>
  <c r="C69" i="2"/>
  <c r="M48" i="2"/>
  <c r="G17" i="9" s="1"/>
  <c r="K48" i="2"/>
  <c r="I48" i="2"/>
  <c r="G48" i="2"/>
  <c r="E48" i="2"/>
  <c r="D17" i="9" s="1"/>
  <c r="C48" i="2"/>
  <c r="C14" i="2"/>
  <c r="E9" i="13"/>
  <c r="N9" i="8"/>
  <c r="O9" i="8" s="1"/>
  <c r="C30" i="2"/>
  <c r="M30" i="2"/>
  <c r="G30" i="2"/>
  <c r="E30" i="2"/>
  <c r="G34" i="9"/>
  <c r="F34" i="9"/>
  <c r="E34" i="9"/>
  <c r="D34" i="9"/>
  <c r="C34" i="9"/>
  <c r="G31" i="9"/>
  <c r="F31" i="9"/>
  <c r="E31" i="9"/>
  <c r="D31" i="9"/>
  <c r="C31" i="9"/>
  <c r="G28" i="9"/>
  <c r="F28" i="9"/>
  <c r="E28" i="9"/>
  <c r="D28" i="9"/>
  <c r="C28" i="9"/>
  <c r="G25" i="9"/>
  <c r="F25" i="9"/>
  <c r="E25" i="9"/>
  <c r="D25" i="9"/>
  <c r="C25" i="9"/>
  <c r="G20" i="9"/>
  <c r="F20" i="9"/>
  <c r="E20" i="9"/>
  <c r="D20" i="9"/>
  <c r="C20" i="9"/>
  <c r="G16" i="9"/>
  <c r="F16" i="9"/>
  <c r="E16" i="9"/>
  <c r="D16" i="9"/>
  <c r="C16" i="9"/>
  <c r="C10" i="9"/>
  <c r="G10" i="9"/>
  <c r="F10" i="9"/>
  <c r="E10" i="9"/>
  <c r="D10" i="9"/>
  <c r="H6" i="15"/>
  <c r="G6" i="15"/>
  <c r="F6" i="15"/>
  <c r="E6" i="15"/>
  <c r="D6" i="15"/>
  <c r="L9" i="8"/>
  <c r="L12" i="8" s="1"/>
  <c r="J9" i="8"/>
  <c r="K8" i="8" s="1"/>
  <c r="H9" i="8"/>
  <c r="I9" i="8" s="1"/>
  <c r="F9" i="8"/>
  <c r="G9" i="8" s="1"/>
  <c r="D9" i="8"/>
  <c r="E9" i="8" s="1"/>
  <c r="M63" i="2"/>
  <c r="M71" i="2" s="1"/>
  <c r="K63" i="2"/>
  <c r="I63" i="2"/>
  <c r="I71" i="2" s="1"/>
  <c r="G63" i="2"/>
  <c r="E63" i="2"/>
  <c r="E71" i="2" s="1"/>
  <c r="C63" i="2"/>
  <c r="E29" i="9"/>
  <c r="I58" i="2"/>
  <c r="C10" i="2"/>
  <c r="C38" i="9" s="1"/>
  <c r="C40" i="2"/>
  <c r="K30" i="2"/>
  <c r="I30" i="2"/>
  <c r="M23" i="2"/>
  <c r="K23" i="2"/>
  <c r="F15" i="9" s="1"/>
  <c r="I23" i="2"/>
  <c r="G23" i="2"/>
  <c r="E23" i="2"/>
  <c r="C23" i="2"/>
  <c r="M14" i="2"/>
  <c r="K14" i="2"/>
  <c r="I14" i="2"/>
  <c r="F13" i="9" s="1"/>
  <c r="G14" i="2"/>
  <c r="E14" i="2"/>
  <c r="M10" i="2"/>
  <c r="K10" i="2"/>
  <c r="I10" i="2"/>
  <c r="G10" i="2"/>
  <c r="E10" i="2"/>
  <c r="M25" i="2"/>
  <c r="M40" i="2"/>
  <c r="C13" i="9"/>
  <c r="M81" i="2"/>
  <c r="G6" i="9"/>
  <c r="F6" i="9"/>
  <c r="N6" i="8"/>
  <c r="L6" i="8"/>
  <c r="M43" i="2"/>
  <c r="K81" i="2"/>
  <c r="F35" i="9" s="1"/>
  <c r="K43" i="2"/>
  <c r="E81" i="2"/>
  <c r="D21" i="15" s="1"/>
  <c r="G12" i="13"/>
  <c r="G14" i="13" s="1"/>
  <c r="G31" i="13"/>
  <c r="K12" i="13"/>
  <c r="I81" i="2"/>
  <c r="G81" i="2"/>
  <c r="C81" i="2"/>
  <c r="C43" i="2"/>
  <c r="E43" i="2"/>
  <c r="G43" i="2"/>
  <c r="I43" i="2"/>
  <c r="F6" i="8"/>
  <c r="H6" i="8"/>
  <c r="J6" i="8"/>
  <c r="D8" i="13"/>
  <c r="F12" i="13"/>
  <c r="F33" i="13" s="1"/>
  <c r="H12" i="13"/>
  <c r="H31" i="13"/>
  <c r="I12" i="13"/>
  <c r="I31" i="13"/>
  <c r="J12" i="13"/>
  <c r="J31" i="13"/>
  <c r="K31" i="13"/>
  <c r="L12" i="13"/>
  <c r="L31" i="13"/>
  <c r="M12" i="13"/>
  <c r="M31" i="13"/>
  <c r="N12" i="13"/>
  <c r="N31" i="13"/>
  <c r="O12" i="13"/>
  <c r="O31" i="13"/>
  <c r="P12" i="13"/>
  <c r="P31" i="13"/>
  <c r="Q12" i="13"/>
  <c r="Q31" i="13"/>
  <c r="R12" i="13"/>
  <c r="R31" i="13"/>
  <c r="S12" i="13"/>
  <c r="S31" i="13"/>
  <c r="T12" i="13"/>
  <c r="T31" i="13"/>
  <c r="U12" i="13"/>
  <c r="U31" i="13"/>
  <c r="V12" i="13"/>
  <c r="V31" i="13"/>
  <c r="W12" i="13"/>
  <c r="W31" i="13"/>
  <c r="X12" i="13"/>
  <c r="X31" i="13"/>
  <c r="Y12" i="13"/>
  <c r="Y31" i="13"/>
  <c r="Z12" i="13"/>
  <c r="Z31" i="13"/>
  <c r="AA12" i="13"/>
  <c r="AA31" i="13"/>
  <c r="D9" i="13"/>
  <c r="D10" i="13"/>
  <c r="E10" i="13"/>
  <c r="D11" i="13"/>
  <c r="E11" i="13"/>
  <c r="AB12" i="13"/>
  <c r="AC12" i="13"/>
  <c r="D15" i="13"/>
  <c r="E15" i="13"/>
  <c r="D16" i="13"/>
  <c r="E16" i="13"/>
  <c r="D17" i="13"/>
  <c r="E17" i="13"/>
  <c r="D18" i="13"/>
  <c r="E18" i="13"/>
  <c r="D29" i="13"/>
  <c r="E29" i="13"/>
  <c r="D30" i="13"/>
  <c r="E30" i="13"/>
  <c r="AB31" i="13"/>
  <c r="AC31" i="13"/>
  <c r="D36" i="13"/>
  <c r="E36" i="13"/>
  <c r="D37" i="13"/>
  <c r="E37" i="13"/>
  <c r="D38" i="13"/>
  <c r="E38" i="13"/>
  <c r="D39" i="13"/>
  <c r="E39" i="13"/>
  <c r="D40" i="13"/>
  <c r="E40" i="13"/>
  <c r="D41" i="13"/>
  <c r="E41" i="13"/>
  <c r="D42" i="13"/>
  <c r="E42" i="13"/>
  <c r="D43" i="13"/>
  <c r="E43" i="13"/>
  <c r="D47" i="13"/>
  <c r="E47" i="13"/>
  <c r="C6" i="9"/>
  <c r="D6" i="9"/>
  <c r="E6" i="9"/>
  <c r="E8" i="13"/>
  <c r="F17" i="9"/>
  <c r="M44" i="8" l="1"/>
  <c r="M46" i="8"/>
  <c r="M45" i="8"/>
  <c r="M40" i="8"/>
  <c r="M39" i="8"/>
  <c r="M41" i="8"/>
  <c r="M42" i="8"/>
  <c r="M43" i="8"/>
  <c r="M16" i="8"/>
  <c r="M24" i="8"/>
  <c r="M22" i="8"/>
  <c r="M25" i="8"/>
  <c r="M26" i="8"/>
  <c r="M27" i="8"/>
  <c r="M19" i="8"/>
  <c r="M28" i="8"/>
  <c r="M17" i="8"/>
  <c r="M29" i="8"/>
  <c r="M18" i="8"/>
  <c r="M21" i="8"/>
  <c r="M23" i="8"/>
  <c r="M41" i="2"/>
  <c r="C35" i="9"/>
  <c r="G35" i="9"/>
  <c r="G13" i="9"/>
  <c r="G21" i="15"/>
  <c r="G15" i="9"/>
  <c r="G21" i="9" s="1"/>
  <c r="AC33" i="13"/>
  <c r="AC44" i="13" s="1"/>
  <c r="W33" i="13"/>
  <c r="W44" i="13" s="1"/>
  <c r="O33" i="13"/>
  <c r="O44" i="13" s="1"/>
  <c r="F12" i="8"/>
  <c r="G8" i="8"/>
  <c r="D35" i="9"/>
  <c r="G29" i="9"/>
  <c r="K9" i="8"/>
  <c r="O8" i="8"/>
  <c r="H17" i="15"/>
  <c r="N12" i="8"/>
  <c r="C17" i="9"/>
  <c r="G71" i="2"/>
  <c r="I33" i="13"/>
  <c r="I44" i="13" s="1"/>
  <c r="F38" i="9"/>
  <c r="E58" i="2"/>
  <c r="D12" i="15" s="1"/>
  <c r="K33" i="13"/>
  <c r="K44" i="13" s="1"/>
  <c r="H12" i="8"/>
  <c r="K71" i="2"/>
  <c r="F29" i="9"/>
  <c r="F36" i="9" s="1"/>
  <c r="Y33" i="13"/>
  <c r="Y44" i="13" s="1"/>
  <c r="U33" i="13"/>
  <c r="U44" i="13" s="1"/>
  <c r="Q33" i="13"/>
  <c r="Q44" i="13" s="1"/>
  <c r="M33" i="13"/>
  <c r="M44" i="13" s="1"/>
  <c r="G33" i="13"/>
  <c r="G35" i="13" s="1"/>
  <c r="D14" i="15"/>
  <c r="I8" i="8"/>
  <c r="F20" i="15"/>
  <c r="C14" i="9"/>
  <c r="G18" i="9"/>
  <c r="H33" i="13"/>
  <c r="H44" i="13" s="1"/>
  <c r="I72" i="2"/>
  <c r="I82" i="2" s="1"/>
  <c r="F17" i="15"/>
  <c r="H8" i="15"/>
  <c r="N10" i="2"/>
  <c r="H21" i="15"/>
  <c r="D29" i="9"/>
  <c r="C58" i="2"/>
  <c r="C72" i="2" s="1"/>
  <c r="K25" i="2"/>
  <c r="N40" i="2"/>
  <c r="E35" i="9"/>
  <c r="E36" i="9" s="1"/>
  <c r="E40" i="2"/>
  <c r="D17" i="15" s="1"/>
  <c r="H20" i="15"/>
  <c r="C29" i="9"/>
  <c r="C71" i="2"/>
  <c r="E17" i="9"/>
  <c r="I25" i="2"/>
  <c r="I41" i="2" s="1"/>
  <c r="F8" i="15" s="1"/>
  <c r="C15" i="9"/>
  <c r="D18" i="9"/>
  <c r="C27" i="9"/>
  <c r="G14" i="15"/>
  <c r="F44" i="13"/>
  <c r="F35" i="13"/>
  <c r="Z33" i="13"/>
  <c r="Z44" i="13" s="1"/>
  <c r="V33" i="13"/>
  <c r="V44" i="13" s="1"/>
  <c r="R33" i="13"/>
  <c r="R44" i="13" s="1"/>
  <c r="N33" i="13"/>
  <c r="N44" i="13" s="1"/>
  <c r="E12" i="13"/>
  <c r="E14" i="13" s="1"/>
  <c r="E31" i="13"/>
  <c r="D12" i="13"/>
  <c r="D14" i="13" s="1"/>
  <c r="X33" i="13"/>
  <c r="X44" i="13" s="1"/>
  <c r="T33" i="13"/>
  <c r="T44" i="13" s="1"/>
  <c r="P33" i="13"/>
  <c r="P44" i="13" s="1"/>
  <c r="L33" i="13"/>
  <c r="L44" i="13" s="1"/>
  <c r="F14" i="13"/>
  <c r="AB33" i="13"/>
  <c r="AB44" i="13" s="1"/>
  <c r="AA33" i="13"/>
  <c r="AA44" i="13" s="1"/>
  <c r="S33" i="13"/>
  <c r="S44" i="13" s="1"/>
  <c r="J33" i="13"/>
  <c r="J44" i="13" s="1"/>
  <c r="M36" i="8"/>
  <c r="M33" i="8"/>
  <c r="G36" i="15"/>
  <c r="M34" i="8"/>
  <c r="M48" i="8"/>
  <c r="M37" i="8"/>
  <c r="M14" i="8"/>
  <c r="L15" i="8"/>
  <c r="L20" i="8" s="1"/>
  <c r="M20" i="8" s="1"/>
  <c r="M13" i="8"/>
  <c r="G35" i="15"/>
  <c r="M10" i="8"/>
  <c r="M11" i="8"/>
  <c r="M32" i="8"/>
  <c r="M8" i="8"/>
  <c r="M9" i="8"/>
  <c r="E8" i="8"/>
  <c r="J12" i="8"/>
  <c r="G37" i="15"/>
  <c r="D12" i="8"/>
  <c r="N57" i="2"/>
  <c r="N55" i="2"/>
  <c r="N58" i="2"/>
  <c r="N69" i="2"/>
  <c r="N81" i="2"/>
  <c r="J81" i="2"/>
  <c r="E14" i="15"/>
  <c r="E38" i="9"/>
  <c r="D38" i="9"/>
  <c r="E21" i="15"/>
  <c r="G25" i="2"/>
  <c r="F24" i="9"/>
  <c r="F27" i="9" s="1"/>
  <c r="N71" i="2"/>
  <c r="N45" i="2"/>
  <c r="C21" i="9"/>
  <c r="E15" i="9"/>
  <c r="N56" i="2"/>
  <c r="K40" i="2"/>
  <c r="K41" i="2" s="1"/>
  <c r="G24" i="9"/>
  <c r="G27" i="9" s="1"/>
  <c r="N63" i="2"/>
  <c r="N23" i="2"/>
  <c r="N30" i="2"/>
  <c r="N19" i="2"/>
  <c r="N37" i="2"/>
  <c r="E13" i="9"/>
  <c r="D13" i="9"/>
  <c r="N48" i="2"/>
  <c r="N70" i="2"/>
  <c r="D24" i="9"/>
  <c r="D27" i="9" s="1"/>
  <c r="G40" i="2"/>
  <c r="E17" i="15" s="1"/>
  <c r="E24" i="9"/>
  <c r="E27" i="9" s="1"/>
  <c r="D31" i="13"/>
  <c r="F14" i="15"/>
  <c r="G58" i="2"/>
  <c r="E12" i="15" s="1"/>
  <c r="K58" i="2"/>
  <c r="G20" i="15" s="1"/>
  <c r="G38" i="9"/>
  <c r="E25" i="2"/>
  <c r="F21" i="15"/>
  <c r="D15" i="9"/>
  <c r="H11" i="15"/>
  <c r="C25" i="2"/>
  <c r="C41" i="2" s="1"/>
  <c r="F18" i="9"/>
  <c r="F21" i="9" s="1"/>
  <c r="H12" i="15"/>
  <c r="H13" i="15"/>
  <c r="F12" i="15"/>
  <c r="F11" i="15"/>
  <c r="H14" i="15"/>
  <c r="O39" i="8" l="1"/>
  <c r="O45" i="8"/>
  <c r="O40" i="8"/>
  <c r="O41" i="8"/>
  <c r="O44" i="8"/>
  <c r="O42" i="8"/>
  <c r="O43" i="8"/>
  <c r="O46" i="8"/>
  <c r="I42" i="8"/>
  <c r="I44" i="8"/>
  <c r="I43" i="8"/>
  <c r="I46" i="8"/>
  <c r="I40" i="8"/>
  <c r="I45" i="8"/>
  <c r="I39" i="8"/>
  <c r="I41" i="8"/>
  <c r="K42" i="8"/>
  <c r="K41" i="8"/>
  <c r="K43" i="8"/>
  <c r="K46" i="8"/>
  <c r="K45" i="8"/>
  <c r="K44" i="8"/>
  <c r="K40" i="8"/>
  <c r="K39" i="8"/>
  <c r="E40" i="8"/>
  <c r="E39" i="8"/>
  <c r="E41" i="8"/>
  <c r="E42" i="8"/>
  <c r="E43" i="8"/>
  <c r="E44" i="8"/>
  <c r="E45" i="8"/>
  <c r="E46" i="8"/>
  <c r="G10" i="8"/>
  <c r="G40" i="8"/>
  <c r="G41" i="8"/>
  <c r="G42" i="8"/>
  <c r="G46" i="8"/>
  <c r="G43" i="8"/>
  <c r="G44" i="8"/>
  <c r="G45" i="8"/>
  <c r="G39" i="8"/>
  <c r="C36" i="9"/>
  <c r="D37" i="15"/>
  <c r="G25" i="8"/>
  <c r="G17" i="8"/>
  <c r="G18" i="8"/>
  <c r="G19" i="8"/>
  <c r="G16" i="8"/>
  <c r="E29" i="8"/>
  <c r="E25" i="8"/>
  <c r="E22" i="8"/>
  <c r="E21" i="8"/>
  <c r="E23" i="8"/>
  <c r="E17" i="8"/>
  <c r="E24" i="8"/>
  <c r="E18" i="8"/>
  <c r="E16" i="8"/>
  <c r="E28" i="8"/>
  <c r="E26" i="8"/>
  <c r="E27" i="8"/>
  <c r="O25" i="8"/>
  <c r="O17" i="8"/>
  <c r="O26" i="8"/>
  <c r="O18" i="8"/>
  <c r="O27" i="8"/>
  <c r="O19" i="8"/>
  <c r="O28" i="8"/>
  <c r="O16" i="8"/>
  <c r="O29" i="8"/>
  <c r="O22" i="8"/>
  <c r="O21" i="8"/>
  <c r="O23" i="8"/>
  <c r="O24" i="8"/>
  <c r="K14" i="8"/>
  <c r="K23" i="8"/>
  <c r="K21" i="8"/>
  <c r="K17" i="8"/>
  <c r="K24" i="8"/>
  <c r="K18" i="8"/>
  <c r="K25" i="8"/>
  <c r="K19" i="8"/>
  <c r="K26" i="8"/>
  <c r="K27" i="8"/>
  <c r="K29" i="8"/>
  <c r="K22" i="8"/>
  <c r="K16" i="8"/>
  <c r="K28" i="8"/>
  <c r="G36" i="9"/>
  <c r="I16" i="8"/>
  <c r="I22" i="8"/>
  <c r="I21" i="8"/>
  <c r="I26" i="8"/>
  <c r="I28" i="8"/>
  <c r="I19" i="8"/>
  <c r="I23" i="8"/>
  <c r="I24" i="8"/>
  <c r="I25" i="8"/>
  <c r="I17" i="8"/>
  <c r="I27" i="8"/>
  <c r="I18" i="8"/>
  <c r="I29" i="8"/>
  <c r="G27" i="8"/>
  <c r="G28" i="8"/>
  <c r="G29" i="8"/>
  <c r="G22" i="8"/>
  <c r="G21" i="8"/>
  <c r="G23" i="8"/>
  <c r="G24" i="8"/>
  <c r="G26" i="8"/>
  <c r="F13" i="15"/>
  <c r="N24" i="2"/>
  <c r="N14" i="2"/>
  <c r="N25" i="2"/>
  <c r="N41" i="2" s="1"/>
  <c r="D36" i="9"/>
  <c r="G44" i="13"/>
  <c r="G46" i="13" s="1"/>
  <c r="G48" i="13" s="1"/>
  <c r="E33" i="13"/>
  <c r="L31" i="8"/>
  <c r="M31" i="8" s="1"/>
  <c r="G32" i="8"/>
  <c r="F15" i="8"/>
  <c r="G15" i="8" s="1"/>
  <c r="K37" i="8"/>
  <c r="O13" i="8"/>
  <c r="I32" i="8"/>
  <c r="I48" i="8"/>
  <c r="I13" i="8"/>
  <c r="O33" i="8"/>
  <c r="O48" i="8"/>
  <c r="O36" i="8"/>
  <c r="O32" i="8"/>
  <c r="K13" i="8"/>
  <c r="I34" i="8"/>
  <c r="I10" i="8"/>
  <c r="O14" i="8"/>
  <c r="H15" i="8"/>
  <c r="I15" i="8" s="1"/>
  <c r="I11" i="8"/>
  <c r="K34" i="8"/>
  <c r="K36" i="8"/>
  <c r="O34" i="8"/>
  <c r="F36" i="15"/>
  <c r="K10" i="8"/>
  <c r="O11" i="8"/>
  <c r="H36" i="15"/>
  <c r="E37" i="15"/>
  <c r="I36" i="8"/>
  <c r="H37" i="15"/>
  <c r="D35" i="15"/>
  <c r="M15" i="8"/>
  <c r="G37" i="8"/>
  <c r="G36" i="8"/>
  <c r="D36" i="15"/>
  <c r="G48" i="8"/>
  <c r="H35" i="15"/>
  <c r="I33" i="8"/>
  <c r="G33" i="8"/>
  <c r="G34" i="8"/>
  <c r="G13" i="8"/>
  <c r="G11" i="8"/>
  <c r="N15" i="8"/>
  <c r="N20" i="8" s="1"/>
  <c r="O10" i="8"/>
  <c r="I14" i="8"/>
  <c r="G14" i="8"/>
  <c r="E72" i="2"/>
  <c r="D11" i="15"/>
  <c r="D20" i="15"/>
  <c r="E36" i="15"/>
  <c r="I37" i="8"/>
  <c r="E35" i="15"/>
  <c r="F46" i="13"/>
  <c r="F48" i="13" s="1"/>
  <c r="O37" i="8"/>
  <c r="J71" i="2"/>
  <c r="J57" i="2"/>
  <c r="J63" i="2"/>
  <c r="J70" i="2"/>
  <c r="J56" i="2"/>
  <c r="J69" i="2"/>
  <c r="J55" i="2"/>
  <c r="J45" i="2"/>
  <c r="J48" i="2"/>
  <c r="G17" i="15"/>
  <c r="E21" i="9"/>
  <c r="J58" i="2"/>
  <c r="D33" i="13"/>
  <c r="J15" i="8"/>
  <c r="K15" i="8" s="1"/>
  <c r="E11" i="8"/>
  <c r="E37" i="8"/>
  <c r="E19" i="8"/>
  <c r="E10" i="8"/>
  <c r="E32" i="8"/>
  <c r="E34" i="8"/>
  <c r="E13" i="8"/>
  <c r="E48" i="8"/>
  <c r="E36" i="8"/>
  <c r="D15" i="8"/>
  <c r="E33" i="8"/>
  <c r="E14" i="8"/>
  <c r="F35" i="15"/>
  <c r="K32" i="8"/>
  <c r="K48" i="8"/>
  <c r="K33" i="8"/>
  <c r="K11" i="8"/>
  <c r="F37" i="15"/>
  <c r="I8" i="13"/>
  <c r="C82" i="2"/>
  <c r="E13" i="15"/>
  <c r="G41" i="2"/>
  <c r="G11" i="15"/>
  <c r="G13" i="15"/>
  <c r="G12" i="15"/>
  <c r="D21" i="9"/>
  <c r="K72" i="2"/>
  <c r="N82" i="2"/>
  <c r="N72" i="2" s="1"/>
  <c r="D13" i="15"/>
  <c r="E41" i="2"/>
  <c r="G72" i="2"/>
  <c r="E20" i="15"/>
  <c r="L19" i="2"/>
  <c r="L23" i="2"/>
  <c r="L37" i="2"/>
  <c r="L40" i="2"/>
  <c r="G8" i="15"/>
  <c r="L24" i="2"/>
  <c r="L10" i="2"/>
  <c r="L30" i="2"/>
  <c r="L25" i="2"/>
  <c r="L14" i="2"/>
  <c r="E82" i="2"/>
  <c r="E11" i="15"/>
  <c r="D37" i="2"/>
  <c r="D19" i="2"/>
  <c r="D40" i="2"/>
  <c r="D23" i="2"/>
  <c r="D10" i="2"/>
  <c r="D30" i="2"/>
  <c r="D25" i="2"/>
  <c r="D14" i="2"/>
  <c r="D24" i="2"/>
  <c r="J19" i="2"/>
  <c r="J10" i="2"/>
  <c r="J40" i="2"/>
  <c r="J25" i="2"/>
  <c r="J37" i="2"/>
  <c r="J14" i="2"/>
  <c r="J24" i="2"/>
  <c r="J23" i="2"/>
  <c r="J30" i="2"/>
  <c r="G39" i="15" l="1"/>
  <c r="G32" i="15"/>
  <c r="G31" i="15"/>
  <c r="L35" i="8"/>
  <c r="M35" i="8" s="1"/>
  <c r="G30" i="15"/>
  <c r="F20" i="8"/>
  <c r="F31" i="8" s="1"/>
  <c r="F35" i="8" s="1"/>
  <c r="H8" i="13"/>
  <c r="H14" i="13" s="1"/>
  <c r="E35" i="13"/>
  <c r="E44" i="13"/>
  <c r="H20" i="8"/>
  <c r="I20" i="8" s="1"/>
  <c r="O15" i="8"/>
  <c r="D41" i="2"/>
  <c r="J82" i="2"/>
  <c r="J72" i="2" s="1"/>
  <c r="D44" i="13"/>
  <c r="D35" i="13"/>
  <c r="J20" i="8"/>
  <c r="J31" i="8" s="1"/>
  <c r="D20" i="8"/>
  <c r="D31" i="8" s="1"/>
  <c r="E15" i="8"/>
  <c r="F57" i="2"/>
  <c r="F69" i="2"/>
  <c r="F81" i="2"/>
  <c r="F48" i="2"/>
  <c r="F63" i="2"/>
  <c r="F56" i="2"/>
  <c r="F45" i="2"/>
  <c r="F71" i="2"/>
  <c r="F58" i="2"/>
  <c r="F55" i="2"/>
  <c r="F70" i="2"/>
  <c r="K82" i="2"/>
  <c r="H10" i="2"/>
  <c r="E8" i="15"/>
  <c r="H14" i="2"/>
  <c r="H37" i="2"/>
  <c r="H30" i="2"/>
  <c r="H40" i="2"/>
  <c r="H19" i="2"/>
  <c r="H25" i="2"/>
  <c r="H23" i="2"/>
  <c r="H24" i="2"/>
  <c r="L41" i="2"/>
  <c r="G82" i="2"/>
  <c r="D57" i="2"/>
  <c r="D45" i="2"/>
  <c r="D63" i="2"/>
  <c r="D58" i="2"/>
  <c r="D71" i="2"/>
  <c r="D81" i="2"/>
  <c r="D56" i="2"/>
  <c r="D70" i="2"/>
  <c r="D48" i="2"/>
  <c r="D55" i="2"/>
  <c r="D69" i="2"/>
  <c r="F14" i="2"/>
  <c r="F37" i="2"/>
  <c r="F19" i="2"/>
  <c r="F23" i="2"/>
  <c r="F10" i="2"/>
  <c r="F25" i="2"/>
  <c r="F30" i="2"/>
  <c r="D8" i="15"/>
  <c r="F24" i="2"/>
  <c r="F40" i="2"/>
  <c r="J41" i="2"/>
  <c r="O20" i="8"/>
  <c r="N31" i="8"/>
  <c r="I14" i="13"/>
  <c r="I35" i="13"/>
  <c r="I46" i="13" s="1"/>
  <c r="H35" i="13"/>
  <c r="H46" i="13" s="1"/>
  <c r="D31" i="15" l="1"/>
  <c r="L38" i="8"/>
  <c r="M38" i="8" s="1"/>
  <c r="D32" i="15"/>
  <c r="H31" i="8"/>
  <c r="H35" i="8" s="1"/>
  <c r="G31" i="8"/>
  <c r="D30" i="15"/>
  <c r="D39" i="15"/>
  <c r="G20" i="8"/>
  <c r="D46" i="13"/>
  <c r="D48" i="13" s="1"/>
  <c r="E46" i="13"/>
  <c r="E48" i="13" s="1"/>
  <c r="F82" i="2"/>
  <c r="F72" i="2" s="1"/>
  <c r="D82" i="2"/>
  <c r="D72" i="2" s="1"/>
  <c r="F41" i="2"/>
  <c r="K20" i="8"/>
  <c r="E20" i="8"/>
  <c r="E30" i="15"/>
  <c r="F32" i="15"/>
  <c r="F31" i="15"/>
  <c r="F39" i="15"/>
  <c r="K31" i="8"/>
  <c r="J35" i="8"/>
  <c r="F30" i="15"/>
  <c r="H41" i="2"/>
  <c r="L55" i="2"/>
  <c r="L69" i="2"/>
  <c r="L71" i="2"/>
  <c r="L57" i="2"/>
  <c r="L63" i="2"/>
  <c r="L70" i="2"/>
  <c r="L48" i="2"/>
  <c r="L81" i="2"/>
  <c r="L45" i="2"/>
  <c r="L58" i="2"/>
  <c r="L56" i="2"/>
  <c r="H56" i="2"/>
  <c r="H63" i="2"/>
  <c r="H70" i="2"/>
  <c r="H45" i="2"/>
  <c r="H55" i="2"/>
  <c r="H58" i="2"/>
  <c r="H57" i="2"/>
  <c r="H48" i="2"/>
  <c r="H69" i="2"/>
  <c r="H71" i="2"/>
  <c r="H81" i="2"/>
  <c r="I48" i="13"/>
  <c r="K8" i="13"/>
  <c r="H39" i="15"/>
  <c r="H32" i="15"/>
  <c r="O31" i="8"/>
  <c r="H30" i="15"/>
  <c r="H31" i="15"/>
  <c r="N35" i="8"/>
  <c r="G35" i="8"/>
  <c r="F38" i="8"/>
  <c r="H48" i="13"/>
  <c r="J8" i="13"/>
  <c r="L47" i="8" l="1"/>
  <c r="E31" i="15"/>
  <c r="E32" i="15"/>
  <c r="I31" i="8"/>
  <c r="E39" i="15"/>
  <c r="H82" i="2"/>
  <c r="H72" i="2" s="1"/>
  <c r="E31" i="8"/>
  <c r="D35" i="8"/>
  <c r="D38" i="8" s="1"/>
  <c r="I35" i="8"/>
  <c r="H38" i="8"/>
  <c r="F47" i="8"/>
  <c r="G38" i="8"/>
  <c r="N38" i="8"/>
  <c r="O35" i="8"/>
  <c r="J38" i="8"/>
  <c r="K35" i="8"/>
  <c r="K14" i="13"/>
  <c r="K35" i="13"/>
  <c r="K46" i="13" s="1"/>
  <c r="L49" i="8"/>
  <c r="G25" i="15"/>
  <c r="G24" i="15"/>
  <c r="G26" i="15"/>
  <c r="F7" i="9"/>
  <c r="F12" i="9" s="1"/>
  <c r="M47" i="8"/>
  <c r="L82" i="2"/>
  <c r="L72" i="2" s="1"/>
  <c r="J35" i="13"/>
  <c r="J46" i="13" s="1"/>
  <c r="J14" i="13"/>
  <c r="E35" i="8" l="1"/>
  <c r="H47" i="8"/>
  <c r="I38" i="8"/>
  <c r="M49" i="8"/>
  <c r="G29" i="15"/>
  <c r="D24" i="15"/>
  <c r="D25" i="15"/>
  <c r="F49" i="8"/>
  <c r="D29" i="15" s="1"/>
  <c r="D26" i="15"/>
  <c r="C7" i="9"/>
  <c r="C12" i="9" s="1"/>
  <c r="G47" i="8"/>
  <c r="K48" i="13"/>
  <c r="M8" i="13"/>
  <c r="O38" i="8"/>
  <c r="N47" i="8"/>
  <c r="F22" i="9"/>
  <c r="F37" i="9" s="1"/>
  <c r="F39" i="9" s="1"/>
  <c r="G38" i="15"/>
  <c r="J47" i="8"/>
  <c r="K38" i="8"/>
  <c r="J48" i="13"/>
  <c r="L8" i="13"/>
  <c r="I47" i="8" l="1"/>
  <c r="E25" i="15"/>
  <c r="E26" i="15"/>
  <c r="E24" i="15"/>
  <c r="D7" i="9"/>
  <c r="D12" i="9" s="1"/>
  <c r="H49" i="8"/>
  <c r="E38" i="8"/>
  <c r="D47" i="8"/>
  <c r="M35" i="13"/>
  <c r="M46" i="13" s="1"/>
  <c r="M14" i="13"/>
  <c r="H24" i="15"/>
  <c r="O47" i="8"/>
  <c r="H25" i="15"/>
  <c r="H26" i="15"/>
  <c r="N49" i="8"/>
  <c r="G7" i="9"/>
  <c r="G12" i="9" s="1"/>
  <c r="D38" i="15"/>
  <c r="C22" i="9"/>
  <c r="C37" i="9" s="1"/>
  <c r="C39" i="9" s="1"/>
  <c r="G49" i="8"/>
  <c r="F25" i="15"/>
  <c r="K47" i="8"/>
  <c r="F24" i="15"/>
  <c r="E7" i="9"/>
  <c r="E12" i="9" s="1"/>
  <c r="F26" i="15"/>
  <c r="J49" i="8"/>
  <c r="L14" i="13"/>
  <c r="L35" i="13"/>
  <c r="L46" i="13" s="1"/>
  <c r="D49" i="8" l="1"/>
  <c r="E49" i="8" s="1"/>
  <c r="E47" i="8"/>
  <c r="I49" i="8"/>
  <c r="E29" i="15"/>
  <c r="E38" i="15"/>
  <c r="D22" i="9"/>
  <c r="D37" i="9" s="1"/>
  <c r="D39" i="9" s="1"/>
  <c r="H38" i="15"/>
  <c r="G22" i="9"/>
  <c r="G37" i="9" s="1"/>
  <c r="G39" i="9" s="1"/>
  <c r="H29" i="15"/>
  <c r="O49" i="8"/>
  <c r="F29" i="15"/>
  <c r="K49" i="8"/>
  <c r="F38" i="15"/>
  <c r="E22" i="9"/>
  <c r="E37" i="9" s="1"/>
  <c r="E39" i="9" s="1"/>
  <c r="M48" i="13"/>
  <c r="O8" i="13"/>
  <c r="L48" i="13"/>
  <c r="N8" i="13"/>
  <c r="O14" i="13" l="1"/>
  <c r="O35" i="13"/>
  <c r="O46" i="13" s="1"/>
  <c r="N35" i="13"/>
  <c r="N46" i="13" s="1"/>
  <c r="N14" i="13"/>
  <c r="O48" i="13" l="1"/>
  <c r="Q8" i="13"/>
  <c r="N48" i="13"/>
  <c r="P8" i="13"/>
  <c r="Q35" i="13" l="1"/>
  <c r="Q46" i="13" s="1"/>
  <c r="Q14" i="13"/>
  <c r="P14" i="13"/>
  <c r="P35" i="13"/>
  <c r="P46" i="13" s="1"/>
  <c r="Q48" i="13" l="1"/>
  <c r="S8" i="13"/>
  <c r="R8" i="13"/>
  <c r="P48" i="13"/>
  <c r="S35" i="13" l="1"/>
  <c r="S46" i="13" s="1"/>
  <c r="S14" i="13"/>
  <c r="R14" i="13"/>
  <c r="R35" i="13"/>
  <c r="R46" i="13" s="1"/>
  <c r="U8" i="13" l="1"/>
  <c r="S48" i="13"/>
  <c r="T8" i="13"/>
  <c r="R48" i="13"/>
  <c r="U35" i="13" l="1"/>
  <c r="U46" i="13" s="1"/>
  <c r="U14" i="13"/>
  <c r="T14" i="13"/>
  <c r="T35" i="13"/>
  <c r="T46" i="13" s="1"/>
  <c r="W8" i="13" l="1"/>
  <c r="U48" i="13"/>
  <c r="V8" i="13"/>
  <c r="T48" i="13"/>
  <c r="W14" i="13" l="1"/>
  <c r="W35" i="13"/>
  <c r="W46" i="13" s="1"/>
  <c r="V14" i="13"/>
  <c r="V35" i="13"/>
  <c r="V46" i="13" s="1"/>
  <c r="W48" i="13" l="1"/>
  <c r="Y8" i="13"/>
  <c r="X8" i="13"/>
  <c r="V48" i="13"/>
  <c r="Y14" i="13" l="1"/>
  <c r="Y35" i="13"/>
  <c r="Y46" i="13" s="1"/>
  <c r="X35" i="13"/>
  <c r="X46" i="13" s="1"/>
  <c r="X14" i="13"/>
  <c r="Y48" i="13" l="1"/>
  <c r="AA8" i="13"/>
  <c r="X48" i="13"/>
  <c r="Z8" i="13"/>
  <c r="AA14" i="13" l="1"/>
  <c r="AA35" i="13"/>
  <c r="AA46" i="13" s="1"/>
  <c r="Z35" i="13"/>
  <c r="Z46" i="13" s="1"/>
  <c r="Z14" i="13"/>
  <c r="AA48" i="13" l="1"/>
  <c r="AC8" i="13"/>
  <c r="AB8" i="13"/>
  <c r="Z48" i="13"/>
  <c r="AC14" i="13" l="1"/>
  <c r="AC35" i="13"/>
  <c r="AC46" i="13" s="1"/>
  <c r="AC48" i="13" s="1"/>
  <c r="AB35" i="13"/>
  <c r="AB46" i="13" s="1"/>
  <c r="AB48" i="13" s="1"/>
  <c r="AB14"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sg3491</author>
  </authors>
  <commentList>
    <comment ref="B3" authorId="0" shapeId="0" xr:uid="{00000000-0006-0000-0400-000001000000}">
      <text>
        <r>
          <rPr>
            <sz val="8"/>
            <color indexed="81"/>
            <rFont val="Tahoma"/>
            <family val="2"/>
          </rPr>
          <t>Geben Sie in diesem Feld den Namen Ihrer Firma ein. Dieser wird automatisch auf die Folgeseiten übertragen.</t>
        </r>
      </text>
    </comment>
    <comment ref="B4" authorId="0" shapeId="0" xr:uid="{00000000-0006-0000-0400-000002000000}">
      <text>
        <r>
          <rPr>
            <sz val="8"/>
            <color indexed="81"/>
            <rFont val="Tahoma"/>
            <family val="2"/>
          </rPr>
          <t>Geben Sie in diesem Feld das Datum der Eröffnungsbilanz ein. Dieses wird automatisch auf die Folgeseiten übertragen.</t>
        </r>
      </text>
    </comment>
  </commentList>
</comments>
</file>

<file path=xl/sharedStrings.xml><?xml version="1.0" encoding="utf-8"?>
<sst xmlns="http://schemas.openxmlformats.org/spreadsheetml/2006/main" count="411" uniqueCount="260">
  <si>
    <t>Muster AG</t>
  </si>
  <si>
    <t>Cashflow-Marge</t>
  </si>
  <si>
    <t>Investitionen</t>
  </si>
  <si>
    <t>Betrag in CHF</t>
  </si>
  <si>
    <t>Zeitpunkt/Jahr</t>
  </si>
  <si>
    <t>Zweck/Nutzen</t>
  </si>
  <si>
    <t>Desinvestitionen</t>
  </si>
  <si>
    <t>Erlös in CHF</t>
  </si>
  <si>
    <t>Bemerkungen</t>
  </si>
  <si>
    <t>Geplante Finanzierung
(Eigenmittel, Kredit, Leasing)</t>
  </si>
  <si>
    <t>Bestand Kasse, Post, Bank</t>
  </si>
  <si>
    <t>Barverkäufe</t>
  </si>
  <si>
    <t>+</t>
  </si>
  <si>
    <t>Debitorenzahlungen</t>
  </si>
  <si>
    <t>Weitere Bareingänge (Miete, Wertschriften, Zinsen)</t>
  </si>
  <si>
    <t>=</t>
  </si>
  <si>
    <t>Einzahlungen total</t>
  </si>
  <si>
    <t>Verfügbare Mittel 1</t>
  </si>
  <si>
    <t>-</t>
  </si>
  <si>
    <t>Waren und Materialzahlungen</t>
  </si>
  <si>
    <t>Mehrwertsteuer</t>
  </si>
  <si>
    <t>Auszahlungen Total</t>
  </si>
  <si>
    <t>Brutto-Geldzufluss/-Geldabfluss</t>
  </si>
  <si>
    <t>Verfügbare Mittel 2</t>
  </si>
  <si>
    <t>Einzahlungen aus Anlagenverkauf (Desinvestitionen)</t>
  </si>
  <si>
    <t>Einzahlungen aus Aussenfinanzierung (Kreditaufnahme)</t>
  </si>
  <si>
    <t>Privateinlagen/Kapitalerhöhung</t>
  </si>
  <si>
    <t>Auszahlungen für Investitionen</t>
  </si>
  <si>
    <t>Kapitalrückzahlungen / Kreditauszahlungen an Dritte</t>
  </si>
  <si>
    <t>Privatentnahmen</t>
  </si>
  <si>
    <t>Netto-Geldzufluss/-Geldabfluss</t>
  </si>
  <si>
    <t>Endbestand verfügbare Mittel</t>
  </si>
  <si>
    <t>Kreditlimiten</t>
  </si>
  <si>
    <t>Überschuss / Manko</t>
  </si>
  <si>
    <t>Total Soll</t>
  </si>
  <si>
    <t>Total Ist</t>
  </si>
  <si>
    <t>Monat 1</t>
  </si>
  <si>
    <t>Monat 2</t>
  </si>
  <si>
    <t>Monat 3</t>
  </si>
  <si>
    <t>Monat 4</t>
  </si>
  <si>
    <t>Monat 5</t>
  </si>
  <si>
    <t>Monat 6</t>
  </si>
  <si>
    <t>Monat 7</t>
  </si>
  <si>
    <t>Monat 8</t>
  </si>
  <si>
    <t>Monat 9</t>
  </si>
  <si>
    <t>Monat 10</t>
  </si>
  <si>
    <t>Monat 11</t>
  </si>
  <si>
    <t>Monat 12</t>
  </si>
  <si>
    <t>Soll</t>
  </si>
  <si>
    <t>Anfangsdatum</t>
  </si>
  <si>
    <t>Debitorenfrist</t>
  </si>
  <si>
    <t>Kreditorenfrist</t>
  </si>
  <si>
    <t>Total Eigenkapital</t>
  </si>
  <si>
    <t>Total Passiven</t>
  </si>
  <si>
    <t>Ist</t>
  </si>
  <si>
    <t>Ertragsminderungen</t>
  </si>
  <si>
    <t>Bruttoergebnis 1</t>
  </si>
  <si>
    <t>Bruttoergebnis 2</t>
  </si>
  <si>
    <t>Kapitalzinsen</t>
  </si>
  <si>
    <t>Verwaltungsaufwand</t>
  </si>
  <si>
    <t>Steuern</t>
  </si>
  <si>
    <t>Abschreibungen</t>
  </si>
  <si>
    <t>+ = Mittelzufluss, - = Mittelabfluss</t>
  </si>
  <si>
    <t>Eigenfinanzierungsgrad</t>
  </si>
  <si>
    <t>Anlagedeckungsgrad 2</t>
  </si>
  <si>
    <t>Liquiditätsgrad 1 (cash ratio)</t>
  </si>
  <si>
    <t>Liquiditätsgrad 2 (quick ratio)</t>
  </si>
  <si>
    <t>Liquiditätsgrad 3 (current ratio)</t>
  </si>
  <si>
    <t>Planerfolgsrechnung</t>
  </si>
  <si>
    <t>Liquiditätsplan</t>
  </si>
  <si>
    <t>Mittelflussrechnung</t>
  </si>
  <si>
    <t>Kennzahlen</t>
  </si>
  <si>
    <t>Investitionsplan</t>
  </si>
  <si>
    <t>Finanzplanung für Firma</t>
  </si>
  <si>
    <t>Datum Eröffnungsbilanz</t>
  </si>
  <si>
    <t>Umlaufsvermögen</t>
  </si>
  <si>
    <t>Eröffnungsbilanz</t>
  </si>
  <si>
    <t>in %</t>
  </si>
  <si>
    <t>Planjahr 1</t>
  </si>
  <si>
    <t>Planjahr 2</t>
  </si>
  <si>
    <t>Planjahr 3</t>
  </si>
  <si>
    <t>Aktive Rechnungsabgrenzung (Transitorische Aktiven)</t>
  </si>
  <si>
    <t>Total Umlaufsvermögen</t>
  </si>
  <si>
    <t>Anlagevermögen</t>
  </si>
  <si>
    <t>Finanzanlagen</t>
  </si>
  <si>
    <t>Immaterielle Anlagen (Patente, Lizenzen, Goodwill)</t>
  </si>
  <si>
    <t>Total Anlagevermögen</t>
  </si>
  <si>
    <t>Total Aktiven</t>
  </si>
  <si>
    <t>Fremdkapital kurzfristig</t>
  </si>
  <si>
    <t>Total Fremdkapital kurzfristig</t>
  </si>
  <si>
    <t>Fremdkapital langfristig</t>
  </si>
  <si>
    <t>Total Fremdkapital langfristig</t>
  </si>
  <si>
    <t>Eigenkapital</t>
  </si>
  <si>
    <t>Aktiven</t>
  </si>
  <si>
    <t>Passiven</t>
  </si>
  <si>
    <t>Planbilanz</t>
  </si>
  <si>
    <t>Finanzplanungstool – Übersicht</t>
  </si>
  <si>
    <t>Auswirkungen der Investitionen
auf Umsatz (Ertragslage), Personal, Sachaufwand, Abschreibungen</t>
  </si>
  <si>
    <r>
      <t>Tipps</t>
    </r>
    <r>
      <rPr>
        <b/>
        <sz val="10"/>
        <rFont val="Arial"/>
        <family val="2"/>
      </rPr>
      <t xml:space="preserve">
</t>
    </r>
    <r>
      <rPr>
        <sz val="10"/>
        <rFont val="Arial"/>
        <family val="2"/>
      </rPr>
      <t>Benutzen Sie die Finanzplanung als Führungsinstrument.
Überprüfen Sie Ihre Finanzplanung fortlaufend und passen Sie diese der Realität an.
Beziehen Sie Ihre Mitarbeiter frühzeitig in Ihre Planungsprozesse mit ein.
Erstellen Sie auch eine Planung für Teilbereiche (Abteilungen, Profitcenter).
Versuchen Sie nicht nur Risiken zu erkennen, sondern auch Chancen wahrzunehmen.</t>
    </r>
  </si>
  <si>
    <r>
      <t>Planbilanz</t>
    </r>
    <r>
      <rPr>
        <b/>
        <sz val="10"/>
        <rFont val="Arial"/>
        <family val="2"/>
      </rPr>
      <t xml:space="preserve">
</t>
    </r>
    <r>
      <rPr>
        <sz val="10"/>
        <rFont val="Arial"/>
        <family val="2"/>
      </rPr>
      <t>Die Planbilanz prognostiziert die Vermögens- und Finanzierungsverhältnisse am Ende eines Planjahres.
Sie zeigt die Vermögenswerte (Aktiven) und die Verbindlichkeiten neben dem Eigenkapital (Passiven).</t>
    </r>
  </si>
  <si>
    <r>
      <t>Mittelflussrechnung</t>
    </r>
    <r>
      <rPr>
        <b/>
        <sz val="10"/>
        <rFont val="Arial"/>
        <family val="2"/>
      </rPr>
      <t xml:space="preserve">
</t>
    </r>
    <r>
      <rPr>
        <sz val="10"/>
        <rFont val="Arial"/>
        <family val="2"/>
      </rPr>
      <t>Die Mittelflussrechnung zeigt im Rahmen einer Analyse die Herkunft und Verwendung der finanziellen Mittel auf. Dabei wird der Geldfluss aus folgenden Teilbereichen aufgezeigt: Geschäftstätigkeit, Investitionstätigkeit und Finanzierungstätigkeit.</t>
    </r>
  </si>
  <si>
    <r>
      <t>Planerfolgsrechnung</t>
    </r>
    <r>
      <rPr>
        <sz val="10"/>
        <rFont val="Arial"/>
        <family val="2"/>
      </rPr>
      <t xml:space="preserve">
Die Planerfolgsrechnung (Budget) zeigt den zu erwartenden Gewinn der nächsten Jahre. Zu diesem Zweck
werden die voraussichtlichen Erträge und Aufwendungen einander gegenübergestellt.</t>
    </r>
  </si>
  <si>
    <r>
      <t>Liquiditätsplan</t>
    </r>
    <r>
      <rPr>
        <b/>
        <sz val="10"/>
        <rFont val="Arial"/>
        <family val="2"/>
      </rPr>
      <t xml:space="preserve">
</t>
    </r>
    <r>
      <rPr>
        <sz val="10"/>
        <rFont val="Arial"/>
        <family val="2"/>
      </rPr>
      <t>Der Liquiditätsplan prognostiziert die laufenden Einzahlungen und Auszahlungen während eines Jahres. 
Er zeigt auf, ob genügend Mittel vorhanden sind, um die laufenden Ausgaben (Wareneinkäufe, Löhne, Mieten etc.) bezahlen zu können.</t>
    </r>
  </si>
  <si>
    <r>
      <t>Investitionsplan</t>
    </r>
    <r>
      <rPr>
        <b/>
        <sz val="10"/>
        <rFont val="Arial"/>
        <family val="2"/>
      </rPr>
      <t xml:space="preserve">
</t>
    </r>
    <r>
      <rPr>
        <sz val="10"/>
        <rFont val="Arial"/>
        <family val="2"/>
      </rPr>
      <t>Im Investitionsplan werden geplante Investitionen und Desinvestitionen festgehalten. Er zeigt Ziel und Zweck
der Investitionen auf und gibt Aufschluss über Finanzierung und Auswirkungen auf Umsatz, Personal, Sachaufwand, Abschreibungen. Die Höhe der Investitionsausgaben kann mittels Offerten, Kostenschätzungen
etc. erhoben werden. Ein Projekt kann Investitionskosten über mehrere Jahre hinaus auslösen. Im Investitionsplan sind die Kosten pro Jahr darzustellen. Jede Investition löst in der Regel Kapital- und Betriebskosten aus. Diese sind darzustellen und in das entsprechende Jahresbudget einzubeziehen.</t>
    </r>
  </si>
  <si>
    <r>
      <t>Kennzahlen</t>
    </r>
    <r>
      <rPr>
        <b/>
        <sz val="10"/>
        <rFont val="Arial"/>
        <family val="2"/>
      </rPr>
      <t xml:space="preserve">
</t>
    </r>
    <r>
      <rPr>
        <sz val="10"/>
        <rFont val="Arial"/>
        <family val="2"/>
      </rPr>
      <t>Kennzahlen zeigen einerseits Beziehungen zwischen einzelnen Zahlen in Planbilanz und -erfolgsrechnung, andererseits Wechselbeziehungen zwischen den beiden Planungsinstrumenten auf. Da es sich dabei um relativierte Zahlen handelt, eignen sie sich besonders als konkrete Zielgrössen im Rahmen der Finanzplanung.</t>
    </r>
  </si>
  <si>
    <t>Total</t>
  </si>
  <si>
    <t>Übrige Auszahlungen (Akontozahlungen an Lieferanten etc.)</t>
  </si>
  <si>
    <t>Übrige Einzahlungen (Anzahlungen von Kunden etc.)</t>
  </si>
  <si>
    <t>Planjahr 4</t>
  </si>
  <si>
    <t>Planjahr 5</t>
  </si>
  <si>
    <t>Finanzaufwand</t>
  </si>
  <si>
    <t>Betriebsergebnis (EBITDA)</t>
  </si>
  <si>
    <t>Betriebsergebnis (EBIT)</t>
  </si>
  <si>
    <t>Abschreibungen betriebliches Anlagevermögen</t>
  </si>
  <si>
    <t>Wertberichtigung Finanzanlagen und immaterielle Werte</t>
  </si>
  <si>
    <t>Leasingaufwand (nicht bilanzierte Leasinggüter)</t>
  </si>
  <si>
    <t>Werbeaufwand</t>
  </si>
  <si>
    <t>Finanzertrag</t>
  </si>
  <si>
    <t>Wertberichtigungen</t>
  </si>
  <si>
    <t>Veränderungen liquiditätswirksame Rückstellungen</t>
  </si>
  <si>
    <t>Sonstige liquiditätsunwirksame Veränderungen</t>
  </si>
  <si>
    <t>Cashflow Netto-Umlaufsvermögen</t>
  </si>
  <si>
    <t>Ab(Zu)nahme Forderungen</t>
  </si>
  <si>
    <t>Ab(Zu)nahme Vorräte</t>
  </si>
  <si>
    <t>Ab(Zu)nahme aktive Rechnungsabgrenzungen</t>
  </si>
  <si>
    <t>Zu(Ab)nahme Verbindlichkeiten aus Lieferungen und Leistungen</t>
  </si>
  <si>
    <t>Zu(Ab)nahme liquiditätswirksame kurzfristige Rückstellungen</t>
  </si>
  <si>
    <t>Zu(Ab)nahme passive Rechnungsabgrenzungen</t>
  </si>
  <si>
    <t>Veränderung bereinigtes Umlaufvermögen</t>
  </si>
  <si>
    <t>Cashflow aus Betriebstätigkeit</t>
  </si>
  <si>
    <t>Ab(Zu)nahme Finanzanlagen</t>
  </si>
  <si>
    <t>Ab(Zu)nahme betriebliches Anlagevermögen</t>
  </si>
  <si>
    <t>Ab(Zu)nahme Immaterielle Anlagen</t>
  </si>
  <si>
    <t>Cashflow aus Investitionstätigkeit</t>
  </si>
  <si>
    <t>Cashflow aus Finanzierungstätigkeit</t>
  </si>
  <si>
    <t>Veränderung flüssige Mittel</t>
  </si>
  <si>
    <t>Veränderung flüssige Mittel aus Bilanz</t>
  </si>
  <si>
    <t>Kontrolle (muss Null ergeben)</t>
  </si>
  <si>
    <t>Kurzfristige Finanzanlagen</t>
  </si>
  <si>
    <t>Liquide Mittel</t>
  </si>
  <si>
    <t>Flüssige Mittel</t>
  </si>
  <si>
    <t>Forderungen aus Lieferungen und Leistungen</t>
  </si>
  <si>
    <t>./. Delkredere</t>
  </si>
  <si>
    <t>Kontokorrent mit Aktionären</t>
  </si>
  <si>
    <t>Geleistete Anzahlungen</t>
  </si>
  <si>
    <t>Übrige Forderungen</t>
  </si>
  <si>
    <t>Andere Forderungen</t>
  </si>
  <si>
    <t>Waren</t>
  </si>
  <si>
    <t>./. Erhaltene auftragsbezogene Anzahlungen</t>
  </si>
  <si>
    <t>Vorräte</t>
  </si>
  <si>
    <t>Betriebliche Immobilien</t>
  </si>
  <si>
    <t>Nichtbetriebliche Immobilien</t>
  </si>
  <si>
    <t>Immobilien</t>
  </si>
  <si>
    <t>Mobile Sachanlagen</t>
  </si>
  <si>
    <t>Übriges materielles Anlagevermögen</t>
  </si>
  <si>
    <t>Darlehen Aktionär</t>
  </si>
  <si>
    <t>Übrige Finanzanlagen</t>
  </si>
  <si>
    <t>Übriges nichtbetriebliches Anlagevermögen</t>
  </si>
  <si>
    <t>Kurzfristige Bankverbindlichkeiten</t>
  </si>
  <si>
    <t>Verbindlichkeiten aus Lieferungen und Leistungen</t>
  </si>
  <si>
    <t>Erhaltene Anzahlungen</t>
  </si>
  <si>
    <t>Kurzfristige Leasingverbindlichkeiten</t>
  </si>
  <si>
    <t>Übrige Verbindlichkeiten (Mehrwertsteuer, fällige Dividenden usw.)</t>
  </si>
  <si>
    <t>Andere kurzfristige Verbindlichkeiten</t>
  </si>
  <si>
    <t>Kurzfristige Rückstellungen</t>
  </si>
  <si>
    <t>Passive Rechnungsabgrenzungen (Transitorische Passiven)</t>
  </si>
  <si>
    <t>Hypotheken</t>
  </si>
  <si>
    <t>Übrige langfristige Bankverbindlichkeiten</t>
  </si>
  <si>
    <t>Aktionärsdarlehen</t>
  </si>
  <si>
    <t>Langfristige Leasingverbindlichkeiten</t>
  </si>
  <si>
    <t>Übrige langfristige Verbindlichkeiten</t>
  </si>
  <si>
    <t>Andere langfristige Verbindlichkeiten</t>
  </si>
  <si>
    <t>Langfristige Rückstellungen (inkl. latente Steuern)</t>
  </si>
  <si>
    <t>Grundkapital</t>
  </si>
  <si>
    <t>./. Nicht einbezahltes Grundkapital</t>
  </si>
  <si>
    <t>Nachrangige Schulden</t>
  </si>
  <si>
    <t>Kapitalreserven</t>
  </si>
  <si>
    <t>Gewinnreserven inkl. Ergebnisvortrag</t>
  </si>
  <si>
    <t>Jahresergebnis</t>
  </si>
  <si>
    <t>Erfolgsrechnung</t>
  </si>
  <si>
    <t>Betriebsertrag</t>
  </si>
  <si>
    <t>Umsatz (Betriebsertrag aus Lieferungen und Leistungen)</t>
  </si>
  <si>
    <t>+/-</t>
  </si>
  <si>
    <t>Bestandesänderungen Halb- und Fertigfabrikate</t>
  </si>
  <si>
    <t>Übriger Betriebsertrag</t>
  </si>
  <si>
    <t>Gesamtleistung</t>
  </si>
  <si>
    <t>Material- und Warenaufwand</t>
  </si>
  <si>
    <t>Fremdleistungen</t>
  </si>
  <si>
    <t>Abgrenzung effektiver und kalkulatorischer Unternehmerlohn</t>
  </si>
  <si>
    <t>Abschreibungen nichtbetriebliches Anlagevermögen</t>
  </si>
  <si>
    <t>Wertberichtigung nichtbetriebliche Finanzanlagen</t>
  </si>
  <si>
    <t>Ordentliches Ergebnis (EBT)</t>
  </si>
  <si>
    <t>Gewinne/Verluste aus Desinvestitionen, Aufwertungen Anlageverm.</t>
  </si>
  <si>
    <t>Veränderung a.o., betriebswirts. notwendige Rückstellungen</t>
  </si>
  <si>
    <t>Veränderung latente kalkulatorische Steuern</t>
  </si>
  <si>
    <t>Ausgewiesenes Unternehmensergebnis</t>
  </si>
  <si>
    <t>Gegenkorrektur Unternehmerlohn/Abgr. eff.-kalk. Unternehmerlohn</t>
  </si>
  <si>
    <t>Ab(Zu)nahme andere Forderungen</t>
  </si>
  <si>
    <t>Zu(Ab)nahme andere kurzfristige Verbindlichkeiten</t>
  </si>
  <si>
    <t>Ab(Zu)nahme nichtbetriebliche Aktiven</t>
  </si>
  <si>
    <t>Zu(Ab)nahme kurzfristige Bank- und Leasingverbindlichkeiten</t>
  </si>
  <si>
    <t>langfristige Bankverbindlichkeiten</t>
  </si>
  <si>
    <t>Zu(Ab)nahme langfristige Bank- und Leasingverbindlichkeiten</t>
  </si>
  <si>
    <t>Zu(Ab)nahme Aktionärsdarlehen</t>
  </si>
  <si>
    <t>Zu(Ab)nahme übrige langfristige Verbindlichkeiten</t>
  </si>
  <si>
    <t>Zu(Ab)nahme liquiditätswirksame langfristige Rückstellungen</t>
  </si>
  <si>
    <t>Dividenden</t>
  </si>
  <si>
    <t>Eventualverbindlichkeiten</t>
  </si>
  <si>
    <t>Veränderung Eigenkapital</t>
  </si>
  <si>
    <t>Strukturelle Liquidität</t>
  </si>
  <si>
    <t>Kurzfristige Finanzierung des Umlaufvermögens (Liquidität)</t>
  </si>
  <si>
    <t>Rentabilität</t>
  </si>
  <si>
    <t>Eigenkapitalrendite (Return on Equity, ROE)</t>
  </si>
  <si>
    <t>Gesamtkapitalrendite (Return on Assets, ROA)</t>
  </si>
  <si>
    <t>Verschuldungsgrad</t>
  </si>
  <si>
    <t>Kapitalverhältnisse</t>
  </si>
  <si>
    <t>Langfristige Finanzierung des Anlagevermögens (Anlagedeckung)</t>
  </si>
  <si>
    <t>Nettoverschuldung 1</t>
  </si>
  <si>
    <t>Finanzierung des Umlauf- und Anlagevermögens</t>
  </si>
  <si>
    <t>Profitabilität</t>
  </si>
  <si>
    <t>EBITDA-Marge</t>
  </si>
  <si>
    <t>Zinsdeckungsgrad (EBITDA)</t>
  </si>
  <si>
    <t>Bruttoergebnismarge</t>
  </si>
  <si>
    <t>Fristen und Schuldentilgung</t>
  </si>
  <si>
    <t>Lagerfrist 1</t>
  </si>
  <si>
    <t>Schuldentilgungsdauer</t>
  </si>
  <si>
    <t>Jahre</t>
  </si>
  <si>
    <t>Tage</t>
  </si>
  <si>
    <t>Faktor</t>
  </si>
  <si>
    <t>Forderungen aus Lieferungen und Leistungen ggü Gruppengesellschaften</t>
  </si>
  <si>
    <t>Forderungen aus Lieferungen und Leistungen ggü Dritten</t>
  </si>
  <si>
    <t>Kontokorrent mit Gruppengesellschaften</t>
  </si>
  <si>
    <t>Darlehen Gruppengesellschaften</t>
  </si>
  <si>
    <t>Mehrheitsbeteiligungen</t>
  </si>
  <si>
    <t>Verbindlichkeiten aus Lieferungen und Leistungen ggü Dritten</t>
  </si>
  <si>
    <t>Verbindlichkeiten aus Lieferungen und Leistungen ggü Gruppengesellschaften</t>
  </si>
  <si>
    <t>Kontokorrent mit Stiftungen</t>
  </si>
  <si>
    <t>Darlehen von Gruppengesellschaften</t>
  </si>
  <si>
    <t>Darlehen von Stiftungen</t>
  </si>
  <si>
    <t>Total Fremdkapital</t>
  </si>
  <si>
    <t>Veränderung ordentl., betriebswirtsch. notwendige Rückstellungen</t>
  </si>
  <si>
    <t>Strukturelle Liquidität (Eigenkapital)</t>
  </si>
  <si>
    <t>Effektives Ergebnis/Investiertes Kapital (Return on Investment, ROI)</t>
  </si>
  <si>
    <t>Zu(Ab)nahme Darlehen Gruppengesellschaften</t>
  </si>
  <si>
    <t>Angefangene Arbeiten</t>
  </si>
  <si>
    <t>Unternehmensergebnis</t>
  </si>
  <si>
    <t>Raumaufwand</t>
  </si>
  <si>
    <r>
      <t>Was ist eine Finanzplanung?</t>
    </r>
    <r>
      <rPr>
        <u/>
        <sz val="10"/>
        <rFont val="Arial"/>
        <family val="2"/>
      </rPr>
      <t xml:space="preserve">
</t>
    </r>
    <r>
      <rPr>
        <sz val="10"/>
        <rFont val="Arial"/>
        <family val="2"/>
      </rPr>
      <t>Die Finanzplanung setzt die im Businessplan formulierten langfristigen Ziele in Zahlen um und prognostiziert
Einnahmen, Ausgaben und Gewinn. Ebenso befasst sie sich mit der zukünftigen Vermögenslage und Liquidität.
Ferner wird damit die Geschäftsleitung verpflichtet, sich aktiv mit der Zukunft der Firma auseinanderzusetzen.
Eine sinnvolle Finanzplanung umfasst im Minimum folgende Planungsinstrumente: 
Planerfolgsrechnung (Budget), Liquiditätsplan, Investitionsplan, evtl. Planbilanz</t>
    </r>
  </si>
  <si>
    <t>Lohnaufwand</t>
  </si>
  <si>
    <t>Sozialversicherungsaufwand</t>
  </si>
  <si>
    <t>Übriger Personalaufwand</t>
  </si>
  <si>
    <t>Unterhalt, Reparaturen, Ersatz mobile Sachanlagen inkl. Maschinen</t>
  </si>
  <si>
    <t>Fahrzeugaufwand</t>
  </si>
  <si>
    <t>Sachversicherungen, Abgaben, Gebühren, Bewilligungen</t>
  </si>
  <si>
    <t>Energie- und Entsorgungsaufwand</t>
  </si>
  <si>
    <t>Sonstiger betrieblicher Aufwand</t>
  </si>
  <si>
    <t>Sozialleistungen zu Lohnaufwand</t>
  </si>
  <si>
    <t>Unterhalt, Rep., Ersatz mobile Sachanlagen inkl. Maschinen</t>
  </si>
  <si>
    <t>Betriebsfremder Ertrag und Aufwand</t>
  </si>
  <si>
    <t>Ausserordentlicher Ertrag und Aufwand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</si>
</sst>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9" x14ac:knownFonts="1">
    <font>
      <sz val="10"/>
      <name val="Arial"/>
    </font>
    <font>
      <sz val="10"/>
      <name val="Arial"/>
      <family val="2"/>
    </font>
    <font>
      <sz val="8"/>
      <name val="Arial"/>
      <family val="2"/>
    </font>
    <font>
      <b/>
      <sz val="10"/>
      <name val="Arial"/>
      <family val="2"/>
    </font>
    <font>
      <sz val="8"/>
      <color indexed="81"/>
      <name val="Tahoma"/>
      <family val="2"/>
    </font>
    <font>
      <b/>
      <sz val="10"/>
      <name val="Arial"/>
      <family val="2"/>
    </font>
    <font>
      <sz val="10"/>
      <name val="Arial"/>
      <family val="2"/>
    </font>
    <font>
      <sz val="12"/>
      <name val="Arial"/>
      <family val="2"/>
    </font>
    <font>
      <sz val="10"/>
      <name val="Arial"/>
      <family val="2"/>
    </font>
    <font>
      <b/>
      <sz val="10"/>
      <color indexed="9"/>
      <name val="Arial"/>
      <family val="2"/>
    </font>
    <font>
      <b/>
      <sz val="18"/>
      <name val="Arial"/>
      <family val="2"/>
    </font>
    <font>
      <sz val="18"/>
      <name val="Arial"/>
      <family val="2"/>
    </font>
    <font>
      <sz val="10"/>
      <color indexed="9"/>
      <name val="Arial"/>
      <family val="2"/>
    </font>
    <font>
      <sz val="10"/>
      <color indexed="9"/>
      <name val="Arial"/>
      <family val="2"/>
    </font>
    <font>
      <u/>
      <sz val="10"/>
      <name val="Arial"/>
      <family val="2"/>
    </font>
    <font>
      <sz val="10"/>
      <name val="Arial"/>
      <family val="2"/>
    </font>
    <font>
      <b/>
      <sz val="12"/>
      <name val="Arial"/>
      <family val="2"/>
    </font>
    <font>
      <b/>
      <sz val="8"/>
      <color indexed="9"/>
      <name val="Arial"/>
      <family val="2"/>
    </font>
    <font>
      <b/>
      <sz val="8"/>
      <name val="Arial"/>
      <family val="2"/>
    </font>
  </fonts>
  <fills count="6">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249977111117893"/>
        <bgColor indexed="64"/>
      </patternFill>
    </fill>
  </fills>
  <borders count="32">
    <border>
      <left/>
      <right/>
      <top/>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bottom/>
      <diagonal/>
    </border>
    <border>
      <left style="thin">
        <color indexed="9"/>
      </left>
      <right/>
      <top/>
      <bottom/>
      <diagonal/>
    </border>
    <border>
      <left style="hair">
        <color indexed="55"/>
      </left>
      <right style="hair">
        <color indexed="55"/>
      </right>
      <top style="hair">
        <color indexed="55"/>
      </top>
      <bottom style="hair">
        <color indexed="55"/>
      </bottom>
      <diagonal/>
    </border>
    <border>
      <left style="hair">
        <color indexed="55"/>
      </left>
      <right style="hair">
        <color indexed="55"/>
      </right>
      <top style="hair">
        <color indexed="55"/>
      </top>
      <bottom/>
      <diagonal/>
    </border>
    <border>
      <left style="hair">
        <color indexed="55"/>
      </left>
      <right style="hair">
        <color indexed="55"/>
      </right>
      <top style="thin">
        <color indexed="9"/>
      </top>
      <bottom style="hair">
        <color indexed="55"/>
      </bottom>
      <diagonal/>
    </border>
    <border>
      <left style="hair">
        <color indexed="55"/>
      </left>
      <right style="hair">
        <color indexed="55"/>
      </right>
      <top/>
      <bottom style="hair">
        <color indexed="55"/>
      </bottom>
      <diagonal/>
    </border>
    <border>
      <left/>
      <right/>
      <top style="hair">
        <color indexed="55"/>
      </top>
      <bottom/>
      <diagonal/>
    </border>
    <border>
      <left/>
      <right/>
      <top/>
      <bottom style="hair">
        <color indexed="55"/>
      </bottom>
      <diagonal/>
    </border>
    <border>
      <left/>
      <right/>
      <top style="hair">
        <color indexed="55"/>
      </top>
      <bottom style="hair">
        <color indexed="55"/>
      </bottom>
      <diagonal/>
    </border>
    <border>
      <left/>
      <right/>
      <top style="thin">
        <color indexed="9"/>
      </top>
      <bottom style="hair">
        <color indexed="55"/>
      </bottom>
      <diagonal/>
    </border>
    <border>
      <left style="thin">
        <color indexed="9"/>
      </left>
      <right/>
      <top style="thin">
        <color indexed="9"/>
      </top>
      <bottom style="medium">
        <color indexed="9"/>
      </bottom>
      <diagonal/>
    </border>
    <border>
      <left style="thin">
        <color indexed="9"/>
      </left>
      <right/>
      <top/>
      <bottom style="medium">
        <color indexed="9"/>
      </bottom>
      <diagonal/>
    </border>
    <border>
      <left/>
      <right style="hair">
        <color indexed="55"/>
      </right>
      <top style="hair">
        <color indexed="55"/>
      </top>
      <bottom style="hair">
        <color indexed="55"/>
      </bottom>
      <diagonal/>
    </border>
    <border>
      <left/>
      <right/>
      <top style="thin">
        <color indexed="9"/>
      </top>
      <bottom style="medium">
        <color indexed="9"/>
      </bottom>
      <diagonal/>
    </border>
    <border>
      <left/>
      <right/>
      <top/>
      <bottom style="medium">
        <color indexed="9"/>
      </bottom>
      <diagonal/>
    </border>
    <border>
      <left style="hair">
        <color indexed="55"/>
      </left>
      <right/>
      <top/>
      <bottom style="hair">
        <color indexed="55"/>
      </bottom>
      <diagonal/>
    </border>
    <border>
      <left style="hair">
        <color indexed="55"/>
      </left>
      <right/>
      <top style="hair">
        <color indexed="55"/>
      </top>
      <bottom style="hair">
        <color indexed="55"/>
      </bottom>
      <diagonal/>
    </border>
    <border>
      <left/>
      <right/>
      <top style="thin">
        <color indexed="9"/>
      </top>
      <bottom/>
      <diagonal/>
    </border>
    <border>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right style="thin">
        <color indexed="9"/>
      </right>
      <top/>
      <bottom style="thin">
        <color indexed="9"/>
      </bottom>
      <diagonal/>
    </border>
    <border>
      <left/>
      <right style="hair">
        <color indexed="55"/>
      </right>
      <top style="hair">
        <color indexed="55"/>
      </top>
      <bottom/>
      <diagonal/>
    </border>
    <border>
      <left/>
      <right style="thin">
        <color indexed="9"/>
      </right>
      <top/>
      <bottom style="medium">
        <color indexed="9"/>
      </bottom>
      <diagonal/>
    </border>
    <border>
      <left style="thin">
        <color indexed="9"/>
      </left>
      <right style="thin">
        <color indexed="9"/>
      </right>
      <top/>
      <bottom style="medium">
        <color indexed="9"/>
      </bottom>
      <diagonal/>
    </border>
    <border>
      <left/>
      <right style="thin">
        <color indexed="9"/>
      </right>
      <top/>
      <bottom/>
      <diagonal/>
    </border>
    <border>
      <left/>
      <right style="hair">
        <color indexed="55"/>
      </right>
      <top style="thin">
        <color indexed="9"/>
      </top>
      <bottom style="hair">
        <color indexed="55"/>
      </bottom>
      <diagonal/>
    </border>
  </borders>
  <cellStyleXfs count="1">
    <xf numFmtId="0" fontId="0" fillId="0" borderId="0"/>
  </cellStyleXfs>
  <cellXfs count="190">
    <xf numFmtId="0" fontId="0" fillId="0" borderId="0" xfId="0"/>
    <xf numFmtId="0" fontId="0" fillId="0" borderId="0" xfId="0" applyAlignment="1">
      <alignment vertical="top" wrapText="1"/>
    </xf>
    <xf numFmtId="0" fontId="7" fillId="0" borderId="0" xfId="0" applyFont="1" applyAlignment="1">
      <alignment vertical="top"/>
    </xf>
    <xf numFmtId="0" fontId="11" fillId="0" borderId="0" xfId="0" applyFont="1"/>
    <xf numFmtId="0" fontId="15" fillId="0" borderId="0" xfId="0" applyFont="1"/>
    <xf numFmtId="0" fontId="15" fillId="0" borderId="0" xfId="0" applyFont="1" applyAlignment="1">
      <alignment horizontal="left"/>
    </xf>
    <xf numFmtId="0" fontId="16" fillId="0" borderId="0" xfId="0" applyFont="1" applyAlignment="1">
      <alignment vertical="top" wrapText="1"/>
    </xf>
    <xf numFmtId="3" fontId="6" fillId="0" borderId="11" xfId="0" applyNumberFormat="1" applyFont="1" applyBorder="1" applyAlignment="1" applyProtection="1">
      <alignment horizontal="right" vertical="center"/>
      <protection locked="0"/>
    </xf>
    <xf numFmtId="3" fontId="1" fillId="0" borderId="8" xfId="0" applyNumberFormat="1" applyFont="1" applyBorder="1" applyAlignment="1" applyProtection="1">
      <alignment horizontal="right" vertical="center"/>
      <protection locked="0"/>
    </xf>
    <xf numFmtId="3" fontId="6" fillId="0" borderId="8" xfId="0" applyNumberFormat="1" applyFont="1" applyBorder="1" applyAlignment="1" applyProtection="1">
      <alignment horizontal="right" vertical="center"/>
      <protection locked="0"/>
    </xf>
    <xf numFmtId="3" fontId="1" fillId="0" borderId="11" xfId="0" applyNumberFormat="1" applyFont="1" applyBorder="1" applyAlignment="1" applyProtection="1">
      <alignment horizontal="right" vertical="center"/>
      <protection locked="0"/>
    </xf>
    <xf numFmtId="3" fontId="1" fillId="4" borderId="8" xfId="0" applyNumberFormat="1" applyFont="1" applyFill="1" applyBorder="1" applyAlignment="1" applyProtection="1">
      <alignment horizontal="right" vertical="center"/>
      <protection locked="0"/>
    </xf>
    <xf numFmtId="3" fontId="6" fillId="0" borderId="21" xfId="0" applyNumberFormat="1" applyFont="1" applyBorder="1" applyAlignment="1" applyProtection="1">
      <alignment horizontal="right" vertical="center"/>
      <protection locked="0"/>
    </xf>
    <xf numFmtId="3" fontId="6" fillId="0" borderId="22" xfId="0" applyNumberFormat="1" applyFont="1" applyBorder="1" applyAlignment="1" applyProtection="1">
      <alignment horizontal="right" vertical="center"/>
      <protection locked="0"/>
    </xf>
    <xf numFmtId="3" fontId="3" fillId="2" borderId="10" xfId="0" applyNumberFormat="1" applyFont="1" applyFill="1" applyBorder="1" applyAlignment="1" applyProtection="1">
      <alignment horizontal="right" vertical="center"/>
      <protection locked="0"/>
    </xf>
    <xf numFmtId="3" fontId="6" fillId="0" borderId="8" xfId="0" applyNumberFormat="1" applyFont="1" applyBorder="1" applyAlignment="1" applyProtection="1">
      <alignment vertical="center"/>
      <protection locked="0"/>
    </xf>
    <xf numFmtId="0" fontId="0" fillId="0" borderId="0" xfId="0" applyAlignment="1" applyProtection="1">
      <alignment horizontal="center"/>
      <protection locked="0"/>
    </xf>
    <xf numFmtId="0" fontId="0" fillId="0" borderId="0" xfId="0" applyProtection="1">
      <protection locked="0"/>
    </xf>
    <xf numFmtId="0" fontId="2" fillId="0" borderId="0" xfId="0" applyFont="1" applyProtection="1">
      <protection locked="0"/>
    </xf>
    <xf numFmtId="0" fontId="10" fillId="0" borderId="0" xfId="0" applyFont="1" applyProtection="1">
      <protection locked="0"/>
    </xf>
    <xf numFmtId="0" fontId="18" fillId="0" borderId="0" xfId="0" applyFont="1" applyProtection="1">
      <protection locked="0"/>
    </xf>
    <xf numFmtId="0" fontId="1" fillId="0" borderId="0" xfId="0" applyFont="1" applyProtection="1">
      <protection locked="0"/>
    </xf>
    <xf numFmtId="0" fontId="1" fillId="0" borderId="0" xfId="0" applyFont="1" applyAlignment="1" applyProtection="1">
      <alignment horizontal="right"/>
      <protection locked="0"/>
    </xf>
    <xf numFmtId="0" fontId="2" fillId="0" borderId="0" xfId="0" applyFont="1" applyAlignment="1" applyProtection="1">
      <alignment horizontal="right"/>
      <protection locked="0"/>
    </xf>
    <xf numFmtId="0" fontId="8" fillId="0" borderId="0" xfId="0" applyFont="1" applyAlignment="1" applyProtection="1">
      <alignment vertical="center"/>
      <protection locked="0"/>
    </xf>
    <xf numFmtId="0" fontId="6" fillId="0" borderId="0" xfId="0" applyFont="1" applyAlignment="1" applyProtection="1">
      <alignment vertical="center"/>
      <protection locked="0"/>
    </xf>
    <xf numFmtId="0" fontId="3" fillId="0" borderId="0" xfId="0" applyFont="1" applyAlignment="1" applyProtection="1">
      <alignment horizontal="left" vertical="center"/>
      <protection locked="0"/>
    </xf>
    <xf numFmtId="0" fontId="6" fillId="0" borderId="0" xfId="0" applyFont="1" applyAlignment="1" applyProtection="1">
      <alignment horizontal="right" vertical="center"/>
      <protection locked="0"/>
    </xf>
    <xf numFmtId="0" fontId="2" fillId="0" borderId="0" xfId="0" applyFont="1" applyAlignment="1" applyProtection="1">
      <alignment horizontal="right" vertical="center"/>
      <protection locked="0"/>
    </xf>
    <xf numFmtId="14" fontId="3" fillId="0" borderId="0" xfId="0" applyNumberFormat="1" applyFont="1" applyAlignment="1" applyProtection="1">
      <alignment horizontal="left" vertical="center"/>
      <protection locked="0"/>
    </xf>
    <xf numFmtId="0" fontId="1" fillId="0" borderId="0" xfId="0" applyFont="1" applyAlignment="1" applyProtection="1">
      <alignment horizontal="right" vertical="center"/>
      <protection locked="0"/>
    </xf>
    <xf numFmtId="0" fontId="6" fillId="0" borderId="0" xfId="0" applyFont="1" applyAlignment="1" applyProtection="1">
      <alignment horizontal="center" vertical="center"/>
      <protection locked="0"/>
    </xf>
    <xf numFmtId="0" fontId="9" fillId="5" borderId="3" xfId="0" applyFont="1" applyFill="1" applyBorder="1" applyAlignment="1" applyProtection="1">
      <alignment horizontal="right" vertical="center"/>
      <protection locked="0"/>
    </xf>
    <xf numFmtId="0" fontId="17" fillId="5" borderId="3" xfId="0" applyFont="1" applyFill="1" applyBorder="1" applyAlignment="1" applyProtection="1">
      <alignment horizontal="right" vertical="center"/>
      <protection locked="0"/>
    </xf>
    <xf numFmtId="14" fontId="9" fillId="5" borderId="3" xfId="0" applyNumberFormat="1" applyFont="1" applyFill="1" applyBorder="1" applyAlignment="1" applyProtection="1">
      <alignment horizontal="right" vertical="center"/>
      <protection locked="0"/>
    </xf>
    <xf numFmtId="0" fontId="5" fillId="0" borderId="0" xfId="0" applyFont="1" applyAlignment="1" applyProtection="1">
      <alignment vertical="center"/>
      <protection locked="0"/>
    </xf>
    <xf numFmtId="0" fontId="6" fillId="2" borderId="0" xfId="0" applyFont="1" applyFill="1" applyAlignment="1" applyProtection="1">
      <alignment horizontal="center" vertical="center"/>
      <protection locked="0"/>
    </xf>
    <xf numFmtId="0" fontId="6" fillId="2" borderId="0" xfId="0" quotePrefix="1" applyFont="1" applyFill="1" applyAlignment="1" applyProtection="1">
      <alignment horizontal="center" vertical="center"/>
      <protection locked="0"/>
    </xf>
    <xf numFmtId="0" fontId="5" fillId="2" borderId="0" xfId="0" applyFont="1" applyFill="1" applyAlignment="1" applyProtection="1">
      <alignment horizontal="center" vertical="center"/>
      <protection locked="0"/>
    </xf>
    <xf numFmtId="3" fontId="3" fillId="2" borderId="8" xfId="0" applyNumberFormat="1" applyFont="1" applyFill="1" applyBorder="1" applyAlignment="1" applyProtection="1">
      <alignment horizontal="right" vertical="center"/>
      <protection locked="0"/>
    </xf>
    <xf numFmtId="0" fontId="1" fillId="2" borderId="0" xfId="0" quotePrefix="1" applyFont="1" applyFill="1" applyAlignment="1" applyProtection="1">
      <alignment horizontal="center" vertical="center"/>
      <protection locked="0"/>
    </xf>
    <xf numFmtId="0" fontId="1" fillId="0" borderId="18"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0" fillId="0" borderId="0" xfId="0" applyAlignment="1" applyProtection="1">
      <alignment horizontal="right"/>
      <protection locked="0"/>
    </xf>
    <xf numFmtId="0" fontId="0" fillId="0" borderId="0" xfId="0" applyAlignment="1" applyProtection="1">
      <alignment vertical="center"/>
      <protection locked="0"/>
    </xf>
    <xf numFmtId="0" fontId="0" fillId="0" borderId="0" xfId="0" applyAlignment="1" applyProtection="1">
      <alignment horizontal="right" vertical="center"/>
      <protection locked="0"/>
    </xf>
    <xf numFmtId="0" fontId="9" fillId="5" borderId="0" xfId="0" applyFont="1" applyFill="1" applyAlignment="1" applyProtection="1">
      <alignment horizontal="left" vertical="center"/>
      <protection locked="0"/>
    </xf>
    <xf numFmtId="0" fontId="6" fillId="0" borderId="0" xfId="0" applyFont="1" applyAlignment="1" applyProtection="1">
      <alignment horizontal="left" vertical="center"/>
      <protection locked="0"/>
    </xf>
    <xf numFmtId="0" fontId="12" fillId="5" borderId="3" xfId="0" applyFont="1" applyFill="1" applyBorder="1" applyAlignment="1" applyProtection="1">
      <alignment horizontal="left" vertical="center"/>
      <protection locked="0"/>
    </xf>
    <xf numFmtId="0" fontId="12" fillId="5" borderId="4" xfId="0" applyFont="1" applyFill="1" applyBorder="1" applyAlignment="1" applyProtection="1">
      <alignment horizontal="left" vertical="center"/>
      <protection locked="0"/>
    </xf>
    <xf numFmtId="0" fontId="12" fillId="5" borderId="5" xfId="0" applyFont="1" applyFill="1" applyBorder="1" applyAlignment="1" applyProtection="1">
      <alignment horizontal="left" vertical="center"/>
      <protection locked="0"/>
    </xf>
    <xf numFmtId="0" fontId="3" fillId="2" borderId="15" xfId="0" applyFont="1" applyFill="1" applyBorder="1" applyAlignment="1" applyProtection="1">
      <alignment horizontal="center" vertical="center"/>
      <protection locked="0"/>
    </xf>
    <xf numFmtId="3" fontId="3" fillId="2" borderId="10" xfId="0" applyNumberFormat="1" applyFont="1" applyFill="1" applyBorder="1" applyAlignment="1" applyProtection="1">
      <alignment vertical="center"/>
      <protection locked="0"/>
    </xf>
    <xf numFmtId="0" fontId="3" fillId="0" borderId="0" xfId="0" applyFont="1" applyAlignment="1" applyProtection="1">
      <alignment vertical="center"/>
      <protection locked="0"/>
    </xf>
    <xf numFmtId="0" fontId="6" fillId="2" borderId="13"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3" fontId="3" fillId="2" borderId="8" xfId="0" applyNumberFormat="1"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3" fontId="3" fillId="0" borderId="0" xfId="0" applyNumberFormat="1" applyFont="1" applyAlignment="1" applyProtection="1">
      <alignment vertical="center"/>
      <protection locked="0"/>
    </xf>
    <xf numFmtId="3" fontId="3" fillId="0" borderId="0" xfId="0" applyNumberFormat="1" applyFont="1" applyAlignment="1" applyProtection="1">
      <alignment horizontal="right" vertical="center"/>
      <protection locked="0"/>
    </xf>
    <xf numFmtId="0" fontId="5" fillId="2" borderId="14" xfId="0" applyFont="1" applyFill="1" applyBorder="1" applyAlignment="1" applyProtection="1">
      <alignment horizontal="center" vertical="center"/>
      <protection locked="0"/>
    </xf>
    <xf numFmtId="3" fontId="5" fillId="2" borderId="8" xfId="0" applyNumberFormat="1" applyFont="1" applyFill="1" applyBorder="1" applyAlignment="1" applyProtection="1">
      <alignment horizontal="right" vertical="center"/>
      <protection locked="0"/>
    </xf>
    <xf numFmtId="0" fontId="6" fillId="0" borderId="14" xfId="0" applyFont="1" applyBorder="1" applyAlignment="1" applyProtection="1">
      <alignment horizontal="center" vertical="center"/>
      <protection locked="0"/>
    </xf>
    <xf numFmtId="0" fontId="6" fillId="0" borderId="0" xfId="0" applyFont="1" applyProtection="1">
      <protection locked="0"/>
    </xf>
    <xf numFmtId="0" fontId="6" fillId="0" borderId="0" xfId="0" applyFont="1" applyAlignment="1" applyProtection="1">
      <alignment horizontal="right"/>
      <protection locked="0"/>
    </xf>
    <xf numFmtId="14" fontId="6" fillId="0" borderId="0" xfId="0" applyNumberFormat="1" applyFont="1" applyAlignment="1" applyProtection="1">
      <alignment vertical="center"/>
      <protection locked="0"/>
    </xf>
    <xf numFmtId="0" fontId="9" fillId="5" borderId="1" xfId="0" applyFont="1" applyFill="1" applyBorder="1" applyAlignment="1" applyProtection="1">
      <alignment horizontal="left" vertical="top"/>
      <protection locked="0"/>
    </xf>
    <xf numFmtId="0" fontId="9" fillId="5" borderId="1" xfId="0" applyFont="1" applyFill="1" applyBorder="1" applyAlignment="1" applyProtection="1">
      <alignment horizontal="left" vertical="top" wrapText="1"/>
      <protection locked="0"/>
    </xf>
    <xf numFmtId="0" fontId="9" fillId="5" borderId="2" xfId="0" applyFont="1" applyFill="1" applyBorder="1" applyAlignment="1" applyProtection="1">
      <alignment horizontal="left" vertical="top" wrapText="1"/>
      <protection locked="0"/>
    </xf>
    <xf numFmtId="0" fontId="13" fillId="0" borderId="0" xfId="0" applyFont="1" applyAlignment="1" applyProtection="1">
      <alignment vertical="center"/>
      <protection locked="0"/>
    </xf>
    <xf numFmtId="3" fontId="6" fillId="0" borderId="10" xfId="0" applyNumberFormat="1" applyFont="1" applyBorder="1" applyAlignment="1" applyProtection="1">
      <alignment horizontal="right"/>
      <protection locked="0"/>
    </xf>
    <xf numFmtId="0" fontId="6" fillId="0" borderId="10" xfId="0" applyFont="1" applyBorder="1" applyAlignment="1" applyProtection="1">
      <alignment horizontal="right"/>
      <protection locked="0"/>
    </xf>
    <xf numFmtId="0" fontId="6" fillId="0" borderId="10" xfId="0" applyFont="1" applyBorder="1" applyAlignment="1" applyProtection="1">
      <alignment horizontal="left" wrapText="1"/>
      <protection locked="0"/>
    </xf>
    <xf numFmtId="3" fontId="1" fillId="0" borderId="8" xfId="0" applyNumberFormat="1" applyFont="1" applyBorder="1" applyAlignment="1" applyProtection="1">
      <alignment horizontal="right" wrapText="1"/>
      <protection locked="0"/>
    </xf>
    <xf numFmtId="0" fontId="6" fillId="0" borderId="8" xfId="0" applyFont="1" applyBorder="1" applyAlignment="1" applyProtection="1">
      <alignment horizontal="right"/>
      <protection locked="0"/>
    </xf>
    <xf numFmtId="0" fontId="6" fillId="0" borderId="8" xfId="0" applyFont="1" applyBorder="1" applyAlignment="1" applyProtection="1">
      <alignment horizontal="left" wrapText="1"/>
      <protection locked="0"/>
    </xf>
    <xf numFmtId="3" fontId="6" fillId="0" borderId="8" xfId="0" applyNumberFormat="1" applyFont="1" applyBorder="1" applyAlignment="1" applyProtection="1">
      <alignment horizontal="right" wrapText="1"/>
      <protection locked="0"/>
    </xf>
    <xf numFmtId="0" fontId="6" fillId="0" borderId="8" xfId="0" applyFont="1" applyBorder="1" applyAlignment="1" applyProtection="1">
      <alignment horizontal="left"/>
      <protection locked="0"/>
    </xf>
    <xf numFmtId="0" fontId="6" fillId="0" borderId="0" xfId="0" applyFont="1" applyAlignment="1" applyProtection="1">
      <alignment horizontal="left"/>
      <protection locked="0"/>
    </xf>
    <xf numFmtId="0" fontId="9" fillId="5" borderId="1" xfId="0" applyFont="1" applyFill="1" applyBorder="1" applyAlignment="1" applyProtection="1">
      <alignment horizontal="left" vertical="center"/>
      <protection locked="0"/>
    </xf>
    <xf numFmtId="3" fontId="6" fillId="0" borderId="8" xfId="0" applyNumberFormat="1" applyFont="1" applyBorder="1" applyAlignment="1" applyProtection="1">
      <alignment horizontal="right"/>
      <protection locked="0"/>
    </xf>
    <xf numFmtId="0" fontId="0" fillId="0" borderId="8" xfId="0" applyBorder="1" applyAlignment="1" applyProtection="1">
      <alignment horizontal="right"/>
      <protection locked="0"/>
    </xf>
    <xf numFmtId="0" fontId="8" fillId="0" borderId="0" xfId="0" applyFont="1" applyProtection="1">
      <protection locked="0"/>
    </xf>
    <xf numFmtId="14" fontId="3" fillId="0" borderId="0" xfId="0" applyNumberFormat="1" applyFont="1" applyAlignment="1" applyProtection="1">
      <alignment horizontal="left"/>
      <protection locked="0"/>
    </xf>
    <xf numFmtId="0" fontId="9" fillId="5" borderId="2" xfId="0" applyFont="1" applyFill="1" applyBorder="1" applyAlignment="1" applyProtection="1">
      <alignment horizontal="right" vertical="center"/>
      <protection locked="0"/>
    </xf>
    <xf numFmtId="0" fontId="9" fillId="0" borderId="0" xfId="0" applyFont="1" applyAlignment="1" applyProtection="1">
      <alignment vertical="center"/>
      <protection locked="0"/>
    </xf>
    <xf numFmtId="0" fontId="2" fillId="0" borderId="11" xfId="0" applyFont="1" applyBorder="1" applyAlignment="1" applyProtection="1">
      <alignment horizontal="right" vertical="center"/>
      <protection locked="0"/>
    </xf>
    <xf numFmtId="3" fontId="1" fillId="3" borderId="11" xfId="0" applyNumberFormat="1" applyFont="1" applyFill="1" applyBorder="1" applyAlignment="1" applyProtection="1">
      <alignment horizontal="right" vertical="center"/>
      <protection locked="0"/>
    </xf>
    <xf numFmtId="0" fontId="2" fillId="0" borderId="8" xfId="0" applyFont="1" applyBorder="1" applyAlignment="1" applyProtection="1">
      <alignment horizontal="right" vertical="center"/>
      <protection locked="0"/>
    </xf>
    <xf numFmtId="3" fontId="1" fillId="3" borderId="8" xfId="0" applyNumberFormat="1" applyFont="1" applyFill="1" applyBorder="1" applyAlignment="1" applyProtection="1">
      <alignment horizontal="right" vertical="center"/>
      <protection locked="0"/>
    </xf>
    <xf numFmtId="3" fontId="3" fillId="2" borderId="9" xfId="0" applyNumberFormat="1" applyFont="1" applyFill="1" applyBorder="1" applyAlignment="1" applyProtection="1">
      <alignment horizontal="right" vertical="center"/>
      <protection locked="0"/>
    </xf>
    <xf numFmtId="3" fontId="5" fillId="0" borderId="0" xfId="0" applyNumberFormat="1" applyFont="1" applyAlignment="1" applyProtection="1">
      <alignment horizontal="right" vertical="center"/>
      <protection locked="0"/>
    </xf>
    <xf numFmtId="164" fontId="18" fillId="0" borderId="0" xfId="0" applyNumberFormat="1" applyFont="1" applyAlignment="1" applyProtection="1">
      <alignment horizontal="right" vertical="center"/>
      <protection locked="0"/>
    </xf>
    <xf numFmtId="3" fontId="9" fillId="5" borderId="16" xfId="0" applyNumberFormat="1" applyFont="1" applyFill="1" applyBorder="1" applyAlignment="1" applyProtection="1">
      <alignment horizontal="right" vertical="center"/>
      <protection locked="0"/>
    </xf>
    <xf numFmtId="3" fontId="17" fillId="5" borderId="19" xfId="0" applyNumberFormat="1" applyFont="1" applyFill="1" applyBorder="1" applyAlignment="1" applyProtection="1">
      <alignment horizontal="right" vertical="center"/>
      <protection locked="0"/>
    </xf>
    <xf numFmtId="165" fontId="17" fillId="5" borderId="19" xfId="0" applyNumberFormat="1" applyFont="1" applyFill="1" applyBorder="1" applyAlignment="1" applyProtection="1">
      <alignment horizontal="right" vertical="center"/>
      <protection locked="0"/>
    </xf>
    <xf numFmtId="0" fontId="9" fillId="0" borderId="0" xfId="0" applyFont="1" applyAlignment="1" applyProtection="1">
      <alignment horizontal="left" vertical="center"/>
      <protection locked="0"/>
    </xf>
    <xf numFmtId="0" fontId="9" fillId="0" borderId="0" xfId="0" applyFont="1" applyAlignment="1" applyProtection="1">
      <alignment horizontal="right" vertical="center"/>
      <protection locked="0"/>
    </xf>
    <xf numFmtId="0" fontId="17" fillId="0" borderId="0" xfId="0" applyFont="1" applyAlignment="1" applyProtection="1">
      <alignment horizontal="right" vertical="center"/>
      <protection locked="0"/>
    </xf>
    <xf numFmtId="14" fontId="9" fillId="0" borderId="0" xfId="0" applyNumberFormat="1" applyFont="1" applyAlignment="1" applyProtection="1">
      <alignment horizontal="right" vertical="center"/>
      <protection locked="0"/>
    </xf>
    <xf numFmtId="0" fontId="17" fillId="0" borderId="0" xfId="0" applyFont="1" applyAlignment="1" applyProtection="1">
      <alignment horizontal="left" vertical="center"/>
      <protection locked="0"/>
    </xf>
    <xf numFmtId="0" fontId="18" fillId="0" borderId="11" xfId="0" applyFont="1" applyBorder="1" applyAlignment="1" applyProtection="1">
      <alignment horizontal="right" vertical="center"/>
      <protection locked="0"/>
    </xf>
    <xf numFmtId="0" fontId="3" fillId="2" borderId="0" xfId="0" applyFont="1" applyFill="1" applyAlignment="1" applyProtection="1">
      <alignment horizontal="left" vertical="center"/>
      <protection locked="0"/>
    </xf>
    <xf numFmtId="3" fontId="3" fillId="2" borderId="0" xfId="0" applyNumberFormat="1" applyFont="1" applyFill="1" applyAlignment="1" applyProtection="1">
      <alignment horizontal="right" vertical="center"/>
      <protection locked="0"/>
    </xf>
    <xf numFmtId="3" fontId="9" fillId="5" borderId="17" xfId="0" applyNumberFormat="1" applyFont="1" applyFill="1" applyBorder="1" applyAlignment="1" applyProtection="1">
      <alignment horizontal="right" vertical="center"/>
      <protection locked="0"/>
    </xf>
    <xf numFmtId="164" fontId="2" fillId="0" borderId="8" xfId="0" applyNumberFormat="1" applyFont="1" applyBorder="1" applyAlignment="1" applyProtection="1">
      <alignment horizontal="right" vertical="center"/>
      <protection locked="0"/>
    </xf>
    <xf numFmtId="49" fontId="8" fillId="0" borderId="0" xfId="0" applyNumberFormat="1" applyFont="1" applyAlignment="1" applyProtection="1">
      <alignment vertical="center"/>
      <protection locked="0"/>
    </xf>
    <xf numFmtId="14" fontId="9" fillId="5" borderId="6" xfId="0" applyNumberFormat="1" applyFont="1" applyFill="1" applyBorder="1" applyAlignment="1" applyProtection="1">
      <alignment horizontal="right" vertical="center"/>
      <protection locked="0"/>
    </xf>
    <xf numFmtId="14" fontId="9" fillId="5" borderId="7" xfId="0" applyNumberFormat="1" applyFont="1" applyFill="1" applyBorder="1" applyAlignment="1" applyProtection="1">
      <alignment horizontal="right" vertical="center"/>
      <protection locked="0"/>
    </xf>
    <xf numFmtId="0" fontId="1" fillId="0" borderId="0" xfId="0" applyFont="1" applyAlignment="1" applyProtection="1">
      <alignment vertical="center"/>
      <protection locked="0"/>
    </xf>
    <xf numFmtId="0" fontId="1" fillId="0" borderId="8" xfId="0" applyFont="1" applyBorder="1" applyAlignment="1" applyProtection="1">
      <alignment horizontal="left" vertical="center"/>
      <protection locked="0"/>
    </xf>
    <xf numFmtId="3" fontId="6" fillId="3" borderId="8" xfId="0" applyNumberFormat="1" applyFont="1" applyFill="1" applyBorder="1" applyAlignment="1" applyProtection="1">
      <alignment horizontal="right" vertical="center"/>
      <protection locked="0"/>
    </xf>
    <xf numFmtId="0" fontId="6" fillId="0" borderId="0" xfId="0" quotePrefix="1" applyFont="1" applyAlignment="1" applyProtection="1">
      <alignment vertical="center"/>
      <protection locked="0"/>
    </xf>
    <xf numFmtId="0" fontId="11" fillId="0" borderId="0" xfId="0" applyFont="1" applyAlignment="1" applyProtection="1">
      <alignment vertical="center"/>
      <protection locked="0"/>
    </xf>
    <xf numFmtId="0" fontId="9" fillId="5" borderId="1" xfId="0" applyFont="1" applyFill="1" applyBorder="1" applyAlignment="1" applyProtection="1">
      <alignment horizontal="right" vertical="center"/>
      <protection locked="0"/>
    </xf>
    <xf numFmtId="14" fontId="9" fillId="5" borderId="2" xfId="0" applyNumberFormat="1" applyFont="1" applyFill="1" applyBorder="1" applyAlignment="1" applyProtection="1">
      <alignment horizontal="right" vertical="center"/>
      <protection locked="0"/>
    </xf>
    <xf numFmtId="0" fontId="5" fillId="2" borderId="10" xfId="0" applyFont="1" applyFill="1" applyBorder="1" applyAlignment="1" applyProtection="1">
      <alignment horizontal="left" vertical="center"/>
      <protection locked="0"/>
    </xf>
    <xf numFmtId="0" fontId="5" fillId="2" borderId="10" xfId="0" applyFont="1" applyFill="1" applyBorder="1" applyAlignment="1" applyProtection="1">
      <alignment horizontal="right" vertical="center"/>
      <protection locked="0"/>
    </xf>
    <xf numFmtId="165" fontId="1" fillId="0" borderId="8" xfId="0" applyNumberFormat="1" applyFont="1" applyBorder="1" applyAlignment="1" applyProtection="1">
      <alignment horizontal="right" vertical="center"/>
      <protection locked="0"/>
    </xf>
    <xf numFmtId="165" fontId="6" fillId="0" borderId="8" xfId="0" applyNumberFormat="1" applyFont="1" applyBorder="1" applyAlignment="1" applyProtection="1">
      <alignment horizontal="right" vertical="center"/>
      <protection locked="0"/>
    </xf>
    <xf numFmtId="0" fontId="6" fillId="0" borderId="12" xfId="0" applyFont="1" applyBorder="1" applyAlignment="1" applyProtection="1">
      <alignment horizontal="left" vertical="center"/>
      <protection locked="0"/>
    </xf>
    <xf numFmtId="0" fontId="6" fillId="0" borderId="12" xfId="0" applyFont="1" applyBorder="1" applyAlignment="1" applyProtection="1">
      <alignment horizontal="right" vertical="center"/>
      <protection locked="0"/>
    </xf>
    <xf numFmtId="0" fontId="5" fillId="2" borderId="11" xfId="0" applyFont="1" applyFill="1" applyBorder="1" applyAlignment="1" applyProtection="1">
      <alignment horizontal="left" vertical="center"/>
      <protection locked="0"/>
    </xf>
    <xf numFmtId="0" fontId="5" fillId="2" borderId="11" xfId="0" applyFont="1" applyFill="1" applyBorder="1" applyAlignment="1" applyProtection="1">
      <alignment horizontal="right" vertical="center"/>
      <protection locked="0"/>
    </xf>
    <xf numFmtId="2" fontId="2" fillId="0" borderId="8" xfId="0" applyNumberFormat="1" applyFont="1" applyBorder="1" applyAlignment="1" applyProtection="1">
      <alignment horizontal="right" vertical="center"/>
      <protection locked="0"/>
    </xf>
    <xf numFmtId="2" fontId="2" fillId="2" borderId="8" xfId="0" applyNumberFormat="1" applyFont="1" applyFill="1" applyBorder="1" applyAlignment="1" applyProtection="1">
      <alignment horizontal="right" vertical="center"/>
      <protection locked="0"/>
    </xf>
    <xf numFmtId="2" fontId="18" fillId="2" borderId="8" xfId="0" applyNumberFormat="1" applyFont="1" applyFill="1" applyBorder="1" applyAlignment="1" applyProtection="1">
      <alignment horizontal="right" vertical="center"/>
      <protection locked="0"/>
    </xf>
    <xf numFmtId="2" fontId="2" fillId="0" borderId="11" xfId="0" applyNumberFormat="1" applyFont="1" applyBorder="1" applyAlignment="1" applyProtection="1">
      <alignment horizontal="right" vertical="center"/>
      <protection locked="0"/>
    </xf>
    <xf numFmtId="2" fontId="2" fillId="3" borderId="11" xfId="0" applyNumberFormat="1" applyFont="1" applyFill="1" applyBorder="1" applyAlignment="1" applyProtection="1">
      <alignment horizontal="right" vertical="center"/>
      <protection locked="0"/>
    </xf>
    <xf numFmtId="2" fontId="2" fillId="4" borderId="8" xfId="0" applyNumberFormat="1" applyFont="1" applyFill="1" applyBorder="1" applyAlignment="1" applyProtection="1">
      <alignment horizontal="right" vertical="center"/>
      <protection locked="0"/>
    </xf>
    <xf numFmtId="2" fontId="2" fillId="3" borderId="8" xfId="0" applyNumberFormat="1" applyFont="1" applyFill="1" applyBorder="1" applyAlignment="1" applyProtection="1">
      <alignment horizontal="right" vertical="center"/>
      <protection locked="0"/>
    </xf>
    <xf numFmtId="2" fontId="2" fillId="2" borderId="9" xfId="0" applyNumberFormat="1" applyFont="1" applyFill="1" applyBorder="1" applyAlignment="1" applyProtection="1">
      <alignment horizontal="right" vertical="center"/>
      <protection locked="0"/>
    </xf>
    <xf numFmtId="2" fontId="18" fillId="0" borderId="11" xfId="0" applyNumberFormat="1" applyFont="1" applyBorder="1" applyAlignment="1" applyProtection="1">
      <alignment horizontal="right" vertical="center"/>
      <protection locked="0"/>
    </xf>
    <xf numFmtId="2" fontId="2" fillId="2" borderId="0" xfId="0" applyNumberFormat="1" applyFont="1" applyFill="1" applyAlignment="1" applyProtection="1">
      <alignment horizontal="right" vertical="center"/>
      <protection locked="0"/>
    </xf>
    <xf numFmtId="2" fontId="17" fillId="5" borderId="20" xfId="0" applyNumberFormat="1" applyFont="1" applyFill="1" applyBorder="1" applyAlignment="1" applyProtection="1">
      <alignment horizontal="right" vertical="center"/>
      <protection locked="0"/>
    </xf>
    <xf numFmtId="0" fontId="10" fillId="0" borderId="0" xfId="0" applyFont="1" applyAlignment="1" applyProtection="1">
      <alignment vertical="center"/>
      <protection locked="0"/>
    </xf>
    <xf numFmtId="49" fontId="10" fillId="0" borderId="0" xfId="0" applyNumberFormat="1" applyFont="1" applyAlignment="1" applyProtection="1">
      <alignment vertical="center"/>
      <protection locked="0"/>
    </xf>
    <xf numFmtId="0" fontId="1" fillId="0" borderId="18"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6" fillId="0" borderId="14" xfId="0" applyFont="1" applyBorder="1" applyAlignment="1" applyProtection="1">
      <alignment horizontal="left" vertical="center"/>
      <protection locked="0"/>
    </xf>
    <xf numFmtId="0" fontId="6" fillId="0" borderId="18" xfId="0" applyFont="1" applyBorder="1" applyAlignment="1" applyProtection="1">
      <alignment horizontal="left" vertical="center"/>
      <protection locked="0"/>
    </xf>
    <xf numFmtId="0" fontId="3" fillId="2" borderId="18" xfId="0" applyFont="1" applyFill="1" applyBorder="1" applyAlignment="1" applyProtection="1">
      <alignment horizontal="left" vertical="center"/>
      <protection locked="0"/>
    </xf>
    <xf numFmtId="0" fontId="3" fillId="2" borderId="8" xfId="0" applyFont="1" applyFill="1" applyBorder="1" applyAlignment="1" applyProtection="1">
      <alignment horizontal="left" vertical="center"/>
      <protection locked="0"/>
    </xf>
    <xf numFmtId="0" fontId="9" fillId="5" borderId="3"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5" fillId="2" borderId="18" xfId="0" applyFont="1" applyFill="1" applyBorder="1" applyAlignment="1" applyProtection="1">
      <alignment horizontal="left" vertical="center"/>
      <protection locked="0"/>
    </xf>
    <xf numFmtId="0" fontId="5" fillId="2" borderId="8"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3" fillId="2" borderId="31" xfId="0" applyFont="1" applyFill="1" applyBorder="1" applyAlignment="1" applyProtection="1">
      <alignment horizontal="left" vertical="center"/>
      <protection locked="0"/>
    </xf>
    <xf numFmtId="0" fontId="3" fillId="2" borderId="10"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14" fontId="3" fillId="0" borderId="0" xfId="0" applyNumberFormat="1" applyFont="1" applyAlignment="1" applyProtection="1">
      <alignment horizontal="left" vertical="center"/>
      <protection locked="0"/>
    </xf>
    <xf numFmtId="0" fontId="8" fillId="0" borderId="0" xfId="0" applyFont="1" applyAlignment="1" applyProtection="1">
      <alignment horizontal="left" vertical="center"/>
      <protection locked="0"/>
    </xf>
    <xf numFmtId="0" fontId="0" fillId="0" borderId="8" xfId="0" applyBorder="1" applyProtection="1">
      <protection locked="0"/>
    </xf>
    <xf numFmtId="0" fontId="10" fillId="0" borderId="0" xfId="0" applyFont="1" applyAlignment="1" applyProtection="1">
      <alignment horizontal="left"/>
      <protection locked="0"/>
    </xf>
    <xf numFmtId="0" fontId="9" fillId="5" borderId="26" xfId="0" applyFont="1" applyFill="1" applyBorder="1" applyAlignment="1" applyProtection="1">
      <alignment horizontal="left" vertical="top"/>
      <protection locked="0"/>
    </xf>
    <xf numFmtId="0" fontId="9" fillId="5" borderId="1" xfId="0" applyFont="1" applyFill="1" applyBorder="1" applyAlignment="1" applyProtection="1">
      <alignment horizontal="left" vertical="top"/>
      <protection locked="0"/>
    </xf>
    <xf numFmtId="0" fontId="6" fillId="0" borderId="10" xfId="0" applyFont="1" applyBorder="1" applyAlignment="1" applyProtection="1">
      <alignment horizontal="left" wrapText="1"/>
      <protection locked="0"/>
    </xf>
    <xf numFmtId="0" fontId="6" fillId="0" borderId="8" xfId="0" applyFont="1" applyBorder="1" applyAlignment="1" applyProtection="1">
      <alignment horizontal="left" wrapText="1"/>
      <protection locked="0"/>
    </xf>
    <xf numFmtId="0" fontId="9" fillId="5" borderId="26" xfId="0" applyFont="1" applyFill="1" applyBorder="1" applyAlignment="1" applyProtection="1">
      <alignment horizontal="left" vertical="center"/>
      <protection locked="0"/>
    </xf>
    <xf numFmtId="0" fontId="6" fillId="0" borderId="8" xfId="0" applyFont="1" applyBorder="1" applyAlignment="1" applyProtection="1">
      <alignment horizontal="center"/>
      <protection locked="0"/>
    </xf>
    <xf numFmtId="0" fontId="1" fillId="0" borderId="11"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22" xfId="0" applyFont="1" applyBorder="1" applyAlignment="1" applyProtection="1">
      <alignment horizontal="left" vertical="center"/>
      <protection locked="0"/>
    </xf>
    <xf numFmtId="0" fontId="1" fillId="4" borderId="8" xfId="0" applyFont="1" applyFill="1" applyBorder="1" applyAlignment="1" applyProtection="1">
      <alignment horizontal="left" vertical="center"/>
      <protection locked="0"/>
    </xf>
    <xf numFmtId="0" fontId="3" fillId="2" borderId="0" xfId="0" applyFont="1" applyFill="1" applyAlignment="1" applyProtection="1">
      <alignment horizontal="left" vertical="center"/>
      <protection locked="0"/>
    </xf>
    <xf numFmtId="0" fontId="1" fillId="3" borderId="22" xfId="0" applyFont="1" applyFill="1" applyBorder="1" applyAlignment="1" applyProtection="1">
      <alignment horizontal="left" vertical="center"/>
      <protection locked="0"/>
    </xf>
    <xf numFmtId="0" fontId="1" fillId="3" borderId="18" xfId="0" applyFont="1" applyFill="1" applyBorder="1" applyAlignment="1" applyProtection="1">
      <alignment horizontal="left" vertical="center"/>
      <protection locked="0"/>
    </xf>
    <xf numFmtId="0" fontId="3" fillId="2" borderId="23" xfId="0" applyFont="1" applyFill="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3" fillId="2" borderId="27" xfId="0" applyFont="1" applyFill="1" applyBorder="1" applyAlignment="1" applyProtection="1">
      <alignment horizontal="left" vertical="center"/>
      <protection locked="0"/>
    </xf>
    <xf numFmtId="0" fontId="3" fillId="2" borderId="9" xfId="0" applyFont="1" applyFill="1" applyBorder="1" applyAlignment="1" applyProtection="1">
      <alignment horizontal="left" vertical="center"/>
      <protection locked="0"/>
    </xf>
    <xf numFmtId="0" fontId="1" fillId="3" borderId="8" xfId="0" applyFont="1" applyFill="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10" fillId="0" borderId="0" xfId="0" applyFont="1" applyProtection="1">
      <protection locked="0"/>
    </xf>
    <xf numFmtId="0" fontId="9" fillId="5" borderId="24" xfId="0" applyFont="1" applyFill="1" applyBorder="1" applyAlignment="1" applyProtection="1">
      <alignment horizontal="left" vertical="center"/>
      <protection locked="0"/>
    </xf>
    <xf numFmtId="0" fontId="9" fillId="5" borderId="25" xfId="0" applyFont="1" applyFill="1" applyBorder="1" applyAlignment="1" applyProtection="1">
      <alignment horizontal="left" vertical="center"/>
      <protection locked="0"/>
    </xf>
    <xf numFmtId="0" fontId="9" fillId="5" borderId="28" xfId="0" applyFont="1" applyFill="1" applyBorder="1" applyAlignment="1" applyProtection="1">
      <alignment horizontal="left" vertical="center"/>
      <protection locked="0"/>
    </xf>
    <xf numFmtId="0" fontId="9" fillId="5" borderId="29" xfId="0" applyFont="1" applyFill="1" applyBorder="1" applyAlignment="1" applyProtection="1">
      <alignment horizontal="left" vertical="center"/>
      <protection locked="0"/>
    </xf>
    <xf numFmtId="0" fontId="9" fillId="5" borderId="30" xfId="0" applyFont="1" applyFill="1" applyBorder="1" applyAlignment="1" applyProtection="1">
      <alignment horizontal="left" vertical="center"/>
      <protection locked="0"/>
    </xf>
    <xf numFmtId="0" fontId="9" fillId="5" borderId="6" xfId="0" applyFont="1" applyFill="1" applyBorder="1" applyAlignment="1" applyProtection="1">
      <alignment horizontal="left" vertical="center"/>
      <protection locked="0"/>
    </xf>
    <xf numFmtId="0" fontId="6" fillId="3" borderId="8" xfId="0" applyFont="1" applyFill="1" applyBorder="1" applyAlignment="1" applyProtection="1">
      <alignment horizontal="left" vertical="center"/>
      <protection locked="0"/>
    </xf>
    <xf numFmtId="0" fontId="3" fillId="2" borderId="11" xfId="0" applyFont="1" applyFill="1" applyBorder="1" applyAlignment="1" applyProtection="1">
      <alignment horizontal="left" vertical="center"/>
      <protection locked="0"/>
    </xf>
    <xf numFmtId="0" fontId="5" fillId="2" borderId="11" xfId="0" applyFont="1" applyFill="1" applyBorder="1" applyAlignment="1" applyProtection="1">
      <alignment horizontal="left" vertical="center"/>
      <protection locked="0"/>
    </xf>
    <xf numFmtId="0" fontId="10" fillId="0" borderId="0" xfId="0" applyFont="1" applyAlignment="1" applyProtection="1">
      <alignment vertical="center"/>
      <protection locked="0"/>
    </xf>
    <xf numFmtId="0" fontId="5" fillId="2" borderId="10" xfId="0" applyFont="1" applyFill="1" applyBorder="1" applyAlignment="1" applyProtection="1">
      <alignment horizontal="left" vertical="center"/>
      <protection locked="0"/>
    </xf>
  </cellXfs>
  <cellStyles count="1">
    <cellStyle name="Stand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52917</xdr:rowOff>
    </xdr:from>
    <xdr:to>
      <xdr:col>0</xdr:col>
      <xdr:colOff>2391834</xdr:colOff>
      <xdr:row>1</xdr:row>
      <xdr:rowOff>296937</xdr:rowOff>
    </xdr:to>
    <xdr:pic>
      <xdr:nvPicPr>
        <xdr:cNvPr id="3" name="Grafik 2">
          <a:extLst>
            <a:ext uri="{FF2B5EF4-FFF2-40B4-BE49-F238E27FC236}">
              <a16:creationId xmlns:a16="http://schemas.microsoft.com/office/drawing/2014/main" id="{36982B6C-311E-4F08-91BE-B921985E61D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0678" t="25929" r="30695"/>
        <a:stretch/>
      </xdr:blipFill>
      <xdr:spPr>
        <a:xfrm>
          <a:off x="994834" y="52917"/>
          <a:ext cx="2391834" cy="56734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77111117893"/>
  </sheetPr>
  <dimension ref="A1:A19"/>
  <sheetViews>
    <sheetView showGridLines="0" tabSelected="1" zoomScale="90" zoomScaleNormal="90" workbookViewId="0"/>
  </sheetViews>
  <sheetFormatPr baseColWidth="10" defaultRowHeight="13.2" x14ac:dyDescent="0.25"/>
  <cols>
    <col min="1" max="1" width="95.33203125" customWidth="1"/>
  </cols>
  <sheetData>
    <row r="1" spans="1:1" ht="26.1" customHeight="1" x14ac:dyDescent="0.25"/>
    <row r="2" spans="1:1" ht="26.1" customHeight="1" x14ac:dyDescent="0.25"/>
    <row r="3" spans="1:1" ht="22.8" x14ac:dyDescent="0.4">
      <c r="A3" s="3" t="s">
        <v>96</v>
      </c>
    </row>
    <row r="4" spans="1:1" ht="24" customHeight="1" x14ac:dyDescent="0.25"/>
    <row r="5" spans="1:1" s="1" customFormat="1" ht="92.25" customHeight="1" x14ac:dyDescent="0.25">
      <c r="A5" s="6" t="s">
        <v>247</v>
      </c>
    </row>
    <row r="6" spans="1:1" x14ac:dyDescent="0.25">
      <c r="A6" s="4"/>
    </row>
    <row r="7" spans="1:1" s="1" customFormat="1" ht="42" x14ac:dyDescent="0.25">
      <c r="A7" s="6" t="s">
        <v>99</v>
      </c>
    </row>
    <row r="8" spans="1:1" x14ac:dyDescent="0.25">
      <c r="A8" s="4"/>
    </row>
    <row r="9" spans="1:1" s="2" customFormat="1" ht="42" x14ac:dyDescent="0.25">
      <c r="A9" s="6" t="s">
        <v>101</v>
      </c>
    </row>
    <row r="10" spans="1:1" x14ac:dyDescent="0.25">
      <c r="A10" s="4"/>
    </row>
    <row r="11" spans="1:1" s="2" customFormat="1" ht="55.2" x14ac:dyDescent="0.25">
      <c r="A11" s="6" t="s">
        <v>100</v>
      </c>
    </row>
    <row r="12" spans="1:1" x14ac:dyDescent="0.25">
      <c r="A12" s="4"/>
    </row>
    <row r="13" spans="1:1" ht="55.2" x14ac:dyDescent="0.25">
      <c r="A13" s="6" t="s">
        <v>104</v>
      </c>
    </row>
    <row r="14" spans="1:1" x14ac:dyDescent="0.25">
      <c r="A14" s="4"/>
    </row>
    <row r="15" spans="1:1" ht="55.2" x14ac:dyDescent="0.25">
      <c r="A15" s="6" t="s">
        <v>102</v>
      </c>
    </row>
    <row r="16" spans="1:1" x14ac:dyDescent="0.25">
      <c r="A16" s="5"/>
    </row>
    <row r="17" spans="1:1" s="2" customFormat="1" ht="94.8" x14ac:dyDescent="0.25">
      <c r="A17" s="6" t="s">
        <v>103</v>
      </c>
    </row>
    <row r="18" spans="1:1" x14ac:dyDescent="0.25">
      <c r="A18" s="5"/>
    </row>
    <row r="19" spans="1:1" s="2" customFormat="1" ht="81.599999999999994" x14ac:dyDescent="0.25">
      <c r="A19" s="6" t="s">
        <v>98</v>
      </c>
    </row>
  </sheetData>
  <sheetProtection algorithmName="SHA-512" hashValue="ubpQawqCk4FTs2R7migH2fcpu7C83by7zAbXbLQo0pvZj69f2yDulXZWaA/LDfhojAKvD1yfDWAkjn0s4Bbxyw==" saltValue="5TyFEXQ6CaqLipcMXOluiQ==" spinCount="100000" sheet="1" objects="1" scenarios="1"/>
  <phoneticPr fontId="2" type="noConversion"/>
  <pageMargins left="0.78740157480314965" right="0.39370078740157483" top="0.39370078740157483" bottom="0.78740157480314965" header="0.51181102362204722" footer="0.39370078740157483"/>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77111117893"/>
  </sheetPr>
  <dimension ref="A1:O51"/>
  <sheetViews>
    <sheetView showGridLines="0" zoomScale="90" zoomScaleNormal="90" workbookViewId="0"/>
  </sheetViews>
  <sheetFormatPr baseColWidth="10" defaultColWidth="10.6640625" defaultRowHeight="13.2" x14ac:dyDescent="0.25"/>
  <cols>
    <col min="1" max="1" width="2.6640625" style="16" customWidth="1"/>
    <col min="2" max="2" width="20.6640625" style="17" customWidth="1"/>
    <col min="3" max="3" width="41.33203125" style="17" customWidth="1"/>
    <col min="4" max="4" width="18.6640625" style="43" customWidth="1"/>
    <col min="5" max="5" width="6.6640625" style="23" customWidth="1"/>
    <col min="6" max="6" width="18.6640625" style="43" customWidth="1"/>
    <col min="7" max="7" width="6.6640625" style="23" customWidth="1"/>
    <col min="8" max="8" width="18.6640625" style="43" customWidth="1"/>
    <col min="9" max="9" width="6.6640625" style="23" customWidth="1"/>
    <col min="10" max="10" width="18.6640625" style="43" customWidth="1"/>
    <col min="11" max="11" width="6.6640625" style="23" customWidth="1"/>
    <col min="12" max="12" width="18.6640625" style="43" customWidth="1"/>
    <col min="13" max="13" width="6.6640625" style="23" customWidth="1"/>
    <col min="14" max="14" width="18.6640625" style="43" customWidth="1"/>
    <col min="15" max="15" width="6.6640625" style="23" customWidth="1"/>
    <col min="16" max="16" width="8.6640625" style="17" customWidth="1"/>
    <col min="17" max="16384" width="10.6640625" style="17"/>
  </cols>
  <sheetData>
    <row r="1" spans="1:15" ht="22.8" x14ac:dyDescent="0.4">
      <c r="A1" s="19" t="s">
        <v>68</v>
      </c>
      <c r="C1" s="19"/>
      <c r="D1" s="19"/>
      <c r="E1" s="20"/>
      <c r="F1" s="19"/>
      <c r="G1" s="20"/>
      <c r="H1" s="19"/>
      <c r="I1" s="20"/>
      <c r="J1" s="19"/>
      <c r="K1" s="20"/>
      <c r="L1" s="19"/>
      <c r="M1" s="20"/>
      <c r="N1" s="19"/>
      <c r="O1" s="20"/>
    </row>
    <row r="2" spans="1:15" s="21" customFormat="1" x14ac:dyDescent="0.25">
      <c r="D2" s="22"/>
      <c r="E2" s="23"/>
      <c r="F2" s="22"/>
      <c r="G2" s="23"/>
      <c r="H2" s="22"/>
      <c r="I2" s="23"/>
      <c r="J2" s="22"/>
      <c r="K2" s="23"/>
      <c r="L2" s="22"/>
      <c r="M2" s="23"/>
      <c r="N2" s="22"/>
      <c r="O2" s="23"/>
    </row>
    <row r="3" spans="1:15" s="25" customFormat="1" ht="15" customHeight="1" x14ac:dyDescent="0.25">
      <c r="A3" s="24" t="s">
        <v>73</v>
      </c>
      <c r="C3" s="26" t="s">
        <v>0</v>
      </c>
      <c r="D3" s="27"/>
      <c r="E3" s="28"/>
      <c r="F3" s="27"/>
      <c r="G3" s="28"/>
      <c r="H3" s="27"/>
      <c r="I3" s="28"/>
      <c r="J3" s="27"/>
      <c r="K3" s="28"/>
      <c r="L3" s="27"/>
      <c r="M3" s="28"/>
      <c r="N3" s="27"/>
      <c r="O3" s="28"/>
    </row>
    <row r="4" spans="1:15" s="25" customFormat="1" ht="15" customHeight="1" x14ac:dyDescent="0.25">
      <c r="A4" s="24" t="s">
        <v>74</v>
      </c>
      <c r="C4" s="29">
        <v>45658</v>
      </c>
      <c r="D4" s="27"/>
      <c r="E4" s="28"/>
      <c r="F4" s="30"/>
      <c r="G4" s="28"/>
      <c r="H4" s="27"/>
      <c r="I4" s="28"/>
      <c r="J4" s="27"/>
      <c r="K4" s="28"/>
      <c r="L4" s="27"/>
      <c r="M4" s="28"/>
      <c r="N4" s="27"/>
      <c r="O4" s="28"/>
    </row>
    <row r="5" spans="1:15" s="25" customFormat="1" ht="15" customHeight="1" x14ac:dyDescent="0.25">
      <c r="A5" s="31"/>
      <c r="D5" s="27"/>
      <c r="E5" s="28"/>
      <c r="F5" s="27"/>
      <c r="G5" s="28"/>
      <c r="H5" s="27"/>
      <c r="I5" s="28"/>
      <c r="J5" s="27"/>
      <c r="K5" s="28"/>
      <c r="L5" s="27"/>
      <c r="M5" s="28"/>
      <c r="N5" s="27"/>
      <c r="O5" s="28"/>
    </row>
    <row r="6" spans="1:15" s="35" customFormat="1" ht="15" customHeight="1" x14ac:dyDescent="0.25">
      <c r="A6" s="145" t="s">
        <v>179</v>
      </c>
      <c r="B6" s="145"/>
      <c r="C6" s="145"/>
      <c r="D6" s="32" t="s">
        <v>54</v>
      </c>
      <c r="E6" s="33" t="s">
        <v>77</v>
      </c>
      <c r="F6" s="34" t="str">
        <f>Planbilanz!E6</f>
        <v>Planjahr 1</v>
      </c>
      <c r="G6" s="33" t="s">
        <v>77</v>
      </c>
      <c r="H6" s="34" t="str">
        <f>Planbilanz!G6</f>
        <v>Planjahr 2</v>
      </c>
      <c r="I6" s="33" t="s">
        <v>77</v>
      </c>
      <c r="J6" s="34" t="str">
        <f>Planbilanz!I6</f>
        <v>Planjahr 3</v>
      </c>
      <c r="K6" s="33" t="s">
        <v>77</v>
      </c>
      <c r="L6" s="34" t="str">
        <f>Planbilanz!K6</f>
        <v>Planjahr 4</v>
      </c>
      <c r="M6" s="33" t="s">
        <v>77</v>
      </c>
      <c r="N6" s="34" t="str">
        <f>Planbilanz!M6</f>
        <v>Planjahr 5</v>
      </c>
      <c r="O6" s="33" t="s">
        <v>77</v>
      </c>
    </row>
    <row r="7" spans="1:15" s="25" customFormat="1" ht="15" customHeight="1" x14ac:dyDescent="0.25">
      <c r="A7" s="36"/>
      <c r="B7" s="142" t="s">
        <v>180</v>
      </c>
      <c r="C7" s="139"/>
      <c r="D7" s="9"/>
      <c r="E7" s="125">
        <v>100</v>
      </c>
      <c r="F7" s="9"/>
      <c r="G7" s="125">
        <v>100</v>
      </c>
      <c r="H7" s="9"/>
      <c r="I7" s="125">
        <v>100</v>
      </c>
      <c r="J7" s="9"/>
      <c r="K7" s="125">
        <v>100</v>
      </c>
      <c r="L7" s="9"/>
      <c r="M7" s="125">
        <v>100</v>
      </c>
      <c r="N7" s="9"/>
      <c r="O7" s="125">
        <v>100</v>
      </c>
    </row>
    <row r="8" spans="1:15" s="25" customFormat="1" ht="15" customHeight="1" x14ac:dyDescent="0.25">
      <c r="A8" s="37" t="s">
        <v>18</v>
      </c>
      <c r="B8" s="142" t="s">
        <v>55</v>
      </c>
      <c r="C8" s="139"/>
      <c r="D8" s="9"/>
      <c r="E8" s="125" t="str">
        <f>IF(ISERROR(D9*E7/D7),"",D9*E7/D7)</f>
        <v/>
      </c>
      <c r="F8" s="9"/>
      <c r="G8" s="125" t="str">
        <f>IF(ISERROR(F9*G7/F7),"",F9*G7/F7)</f>
        <v/>
      </c>
      <c r="H8" s="9"/>
      <c r="I8" s="125" t="str">
        <f>IF(ISERROR(H9*I7/H7),"",H9*I7/H7)</f>
        <v/>
      </c>
      <c r="J8" s="9"/>
      <c r="K8" s="125" t="str">
        <f>IF(ISERROR(J9*K7/J7),"",J9*K7/J7)</f>
        <v/>
      </c>
      <c r="L8" s="9"/>
      <c r="M8" s="125" t="str">
        <f>IF(ISERROR(L9*M7/L7),"",L9*M7/L7)</f>
        <v/>
      </c>
      <c r="N8" s="9"/>
      <c r="O8" s="125" t="str">
        <f>IF(ISERROR(N9*O7/N7),"",N9*O7/N7)</f>
        <v/>
      </c>
    </row>
    <row r="9" spans="1:15" s="35" customFormat="1" ht="15" customHeight="1" x14ac:dyDescent="0.25">
      <c r="A9" s="38" t="s">
        <v>15</v>
      </c>
      <c r="B9" s="143" t="s">
        <v>181</v>
      </c>
      <c r="C9" s="144"/>
      <c r="D9" s="39">
        <f>SUM(D7:D8)</f>
        <v>0</v>
      </c>
      <c r="E9" s="126" t="str">
        <f>IF(ISERROR(D9*E7/D7),"",D9*E7/D7)</f>
        <v/>
      </c>
      <c r="F9" s="39">
        <f>SUM(F7:F8)</f>
        <v>0</v>
      </c>
      <c r="G9" s="126" t="str">
        <f>IF(ISERROR(F9*G7/F7),"",F9*G7/F7)</f>
        <v/>
      </c>
      <c r="H9" s="39">
        <f>SUM(H7:H8)</f>
        <v>0</v>
      </c>
      <c r="I9" s="126" t="str">
        <f>IF(ISERROR(H9*I7/H7),"",H9*I7/H7)</f>
        <v/>
      </c>
      <c r="J9" s="39">
        <f>SUM(J7:J8)</f>
        <v>0</v>
      </c>
      <c r="K9" s="126" t="str">
        <f>IF(ISERROR(J9*K7/J7),"",J9*K7/J7)</f>
        <v/>
      </c>
      <c r="L9" s="39">
        <f>SUM(L7:L8)</f>
        <v>0</v>
      </c>
      <c r="M9" s="126" t="str">
        <f>IF(ISERROR(L9*M7/L7),"",L9*M7/L7)</f>
        <v/>
      </c>
      <c r="N9" s="39">
        <f>SUM(N7:N8)</f>
        <v>0</v>
      </c>
      <c r="O9" s="126" t="str">
        <f>IF(ISERROR(N9*O7/N7),"",N9*O7/N7)</f>
        <v/>
      </c>
    </row>
    <row r="10" spans="1:15" s="25" customFormat="1" ht="15" customHeight="1" x14ac:dyDescent="0.25">
      <c r="A10" s="40" t="s">
        <v>182</v>
      </c>
      <c r="B10" s="138" t="s">
        <v>183</v>
      </c>
      <c r="C10" s="139"/>
      <c r="D10" s="9"/>
      <c r="E10" s="125" t="str">
        <f>IF(ISERROR(D10*E12/D12),"",D10*E12/D12)</f>
        <v/>
      </c>
      <c r="F10" s="9"/>
      <c r="G10" s="125" t="str">
        <f>IF(ISERROR(F10*G12/F12),"",F10*G12/F12)</f>
        <v/>
      </c>
      <c r="H10" s="9"/>
      <c r="I10" s="125" t="str">
        <f>IF(ISERROR(H10*I12/H12),"",H10*I12/H12)</f>
        <v/>
      </c>
      <c r="J10" s="9"/>
      <c r="K10" s="125" t="str">
        <f>IF(ISERROR(J10*K12/J12),"",J10*K12/J12)</f>
        <v/>
      </c>
      <c r="L10" s="9"/>
      <c r="M10" s="125" t="str">
        <f>IF(ISERROR(L10*M12/L12),"",L10*M12/L12)</f>
        <v/>
      </c>
      <c r="N10" s="9"/>
      <c r="O10" s="125" t="str">
        <f>IF(ISERROR(N10*O12/N12),"",N10*O12/N12)</f>
        <v/>
      </c>
    </row>
    <row r="11" spans="1:15" s="25" customFormat="1" ht="15" customHeight="1" x14ac:dyDescent="0.25">
      <c r="A11" s="40" t="s">
        <v>12</v>
      </c>
      <c r="B11" s="138" t="s">
        <v>184</v>
      </c>
      <c r="C11" s="139"/>
      <c r="D11" s="9"/>
      <c r="E11" s="125" t="str">
        <f>IF(ISERROR(D11*E12/D12),"",D11*E12/D12)</f>
        <v/>
      </c>
      <c r="F11" s="9"/>
      <c r="G11" s="125" t="str">
        <f>IF(ISERROR(F11*G12/F12),"",F11*G12/F12)</f>
        <v/>
      </c>
      <c r="H11" s="9"/>
      <c r="I11" s="125" t="str">
        <f>IF(ISERROR(H11*I12/H12),"",H11*I12/H12)</f>
        <v/>
      </c>
      <c r="J11" s="9"/>
      <c r="K11" s="125" t="str">
        <f>IF(ISERROR(J11*K12/J12),"",J11*K12/J12)</f>
        <v/>
      </c>
      <c r="L11" s="9"/>
      <c r="M11" s="125" t="str">
        <f>IF(ISERROR(L11*M12/L12),"",L11*M12/L12)</f>
        <v/>
      </c>
      <c r="N11" s="9"/>
      <c r="O11" s="125" t="str">
        <f>IF(ISERROR(N11*O12/N12),"",N11*O12/N12)</f>
        <v/>
      </c>
    </row>
    <row r="12" spans="1:15" s="25" customFormat="1" ht="15" customHeight="1" x14ac:dyDescent="0.25">
      <c r="A12" s="38" t="s">
        <v>15</v>
      </c>
      <c r="B12" s="143" t="s">
        <v>185</v>
      </c>
      <c r="C12" s="144"/>
      <c r="D12" s="39">
        <f>SUM(D9:D11)</f>
        <v>0</v>
      </c>
      <c r="E12" s="126">
        <v>100</v>
      </c>
      <c r="F12" s="39">
        <f>SUM(F9:F11)</f>
        <v>0</v>
      </c>
      <c r="G12" s="126">
        <v>100</v>
      </c>
      <c r="H12" s="39">
        <f>SUM(H9:H11)</f>
        <v>0</v>
      </c>
      <c r="I12" s="126">
        <v>100</v>
      </c>
      <c r="J12" s="39">
        <f>SUM(J9:J11)</f>
        <v>0</v>
      </c>
      <c r="K12" s="126">
        <v>100</v>
      </c>
      <c r="L12" s="39">
        <f>SUM(L9:L11)</f>
        <v>0</v>
      </c>
      <c r="M12" s="126">
        <v>100</v>
      </c>
      <c r="N12" s="39">
        <f>SUM(N9:N11)</f>
        <v>0</v>
      </c>
      <c r="O12" s="126">
        <v>100</v>
      </c>
    </row>
    <row r="13" spans="1:15" s="25" customFormat="1" ht="15" customHeight="1" x14ac:dyDescent="0.25">
      <c r="A13" s="40" t="s">
        <v>18</v>
      </c>
      <c r="B13" s="138" t="s">
        <v>186</v>
      </c>
      <c r="C13" s="139"/>
      <c r="D13" s="9"/>
      <c r="E13" s="125" t="str">
        <f>IF(ISERROR(D13*E12/D12),"",D13*E12/D12)</f>
        <v/>
      </c>
      <c r="F13" s="9"/>
      <c r="G13" s="125" t="str">
        <f>IF(ISERROR(F13*G12/F12),"",F13*G12/F12)</f>
        <v/>
      </c>
      <c r="H13" s="9"/>
      <c r="I13" s="125" t="str">
        <f>IF(ISERROR(H13*I12/H12),"",H13*I12/H12)</f>
        <v/>
      </c>
      <c r="J13" s="9"/>
      <c r="K13" s="125" t="str">
        <f>IF(ISERROR(J13*K12/J12),"",J13*K12/J12)</f>
        <v/>
      </c>
      <c r="L13" s="9"/>
      <c r="M13" s="125" t="str">
        <f>IF(ISERROR(L13*M12/L12),"",L13*M12/L12)</f>
        <v/>
      </c>
      <c r="N13" s="9"/>
      <c r="O13" s="125" t="str">
        <f>IF(ISERROR(N13*O12/N12),"",N13*O12/N12)</f>
        <v/>
      </c>
    </row>
    <row r="14" spans="1:15" s="25" customFormat="1" ht="15" customHeight="1" x14ac:dyDescent="0.25">
      <c r="A14" s="40" t="s">
        <v>18</v>
      </c>
      <c r="B14" s="138" t="s">
        <v>187</v>
      </c>
      <c r="C14" s="139"/>
      <c r="D14" s="9"/>
      <c r="E14" s="125" t="str">
        <f>IF(ISERROR(D14*E12/D12),"",D14*E12/D12)</f>
        <v/>
      </c>
      <c r="F14" s="9"/>
      <c r="G14" s="125" t="str">
        <f>IF(ISERROR(F14*G12/F12),"",F14*G12/F12)</f>
        <v/>
      </c>
      <c r="H14" s="9"/>
      <c r="I14" s="125" t="str">
        <f>IF(ISERROR(H14*I12/H12),"",H14*I12/H12)</f>
        <v/>
      </c>
      <c r="J14" s="9"/>
      <c r="K14" s="125" t="str">
        <f>IF(ISERROR(J14*K12/J12),"",J14*K12/J12)</f>
        <v/>
      </c>
      <c r="L14" s="9"/>
      <c r="M14" s="125" t="str">
        <f>IF(ISERROR(L14*M12/L12),"",L14*M12/L12)</f>
        <v/>
      </c>
      <c r="N14" s="9"/>
      <c r="O14" s="125" t="str">
        <f>IF(ISERROR(N14*O12/N12),"",N14*O12/N12)</f>
        <v/>
      </c>
    </row>
    <row r="15" spans="1:15" s="35" customFormat="1" ht="15" customHeight="1" x14ac:dyDescent="0.25">
      <c r="A15" s="38" t="s">
        <v>15</v>
      </c>
      <c r="B15" s="143" t="s">
        <v>56</v>
      </c>
      <c r="C15" s="144"/>
      <c r="D15" s="39">
        <f>SUM(D12:D14)</f>
        <v>0</v>
      </c>
      <c r="E15" s="126" t="str">
        <f>IF(ISERROR(D15*E12/D12),"",D15*E12/D12)</f>
        <v/>
      </c>
      <c r="F15" s="39">
        <f>SUM(F12:F14)</f>
        <v>0</v>
      </c>
      <c r="G15" s="126" t="str">
        <f>IF(ISERROR(F15*G12/F12),"",F15*G12/F12)</f>
        <v/>
      </c>
      <c r="H15" s="39">
        <f>SUM(H12:H14)</f>
        <v>0</v>
      </c>
      <c r="I15" s="126" t="str">
        <f>IF(ISERROR(H15*I12/H12),"",H15*I12/H12)</f>
        <v/>
      </c>
      <c r="J15" s="39">
        <f>SUM(J12:J14)</f>
        <v>0</v>
      </c>
      <c r="K15" s="126" t="str">
        <f>IF(ISERROR(J15*K12/J12),"",J15*K12/J12)</f>
        <v/>
      </c>
      <c r="L15" s="39">
        <f>SUM(L12:L14)</f>
        <v>0</v>
      </c>
      <c r="M15" s="126" t="str">
        <f>IF(ISERROR(L15*M12/L12),"",L15*M12/L12)</f>
        <v/>
      </c>
      <c r="N15" s="39">
        <f>SUM(N12:N14)</f>
        <v>0</v>
      </c>
      <c r="O15" s="126" t="str">
        <f>IF(ISERROR(N15*O12/N12),"",N15*O12/N12)</f>
        <v/>
      </c>
    </row>
    <row r="16" spans="1:15" s="25" customFormat="1" ht="15" customHeight="1" x14ac:dyDescent="0.25">
      <c r="A16" s="37" t="s">
        <v>18</v>
      </c>
      <c r="B16" s="138" t="s">
        <v>248</v>
      </c>
      <c r="C16" s="139"/>
      <c r="D16" s="9"/>
      <c r="E16" s="125" t="str">
        <f>IF(ISERROR(D16*$E$12/$D$12),"",D16*$E$12/$D$12)</f>
        <v/>
      </c>
      <c r="F16" s="9"/>
      <c r="G16" s="125" t="str">
        <f>IF(ISERROR(F16*$G$12/$F$12),"",F16*$G$12/$F$12)</f>
        <v/>
      </c>
      <c r="H16" s="9"/>
      <c r="I16" s="125" t="str">
        <f>IF(ISERROR(H16*$I$12/$H$12),"",H16*$I$12/$H$12)</f>
        <v/>
      </c>
      <c r="J16" s="9"/>
      <c r="K16" s="125" t="str">
        <f>IF(ISERROR(J16*$K$12/$J$12),"",J16*$K$12/$J$12)</f>
        <v/>
      </c>
      <c r="L16" s="9"/>
      <c r="M16" s="125" t="str">
        <f>IF(ISERROR(L16*$M$12/$L$12),"",L16*$M$12/$L$12)</f>
        <v/>
      </c>
      <c r="N16" s="9"/>
      <c r="O16" s="125" t="str">
        <f>IF(ISERROR(N16*$O$12/$N$12),"",N16*$O$12/$N$12)</f>
        <v/>
      </c>
    </row>
    <row r="17" spans="1:15" s="25" customFormat="1" ht="15" customHeight="1" x14ac:dyDescent="0.25">
      <c r="A17" s="37" t="s">
        <v>18</v>
      </c>
      <c r="B17" s="41" t="s">
        <v>249</v>
      </c>
      <c r="C17" s="42"/>
      <c r="D17" s="9"/>
      <c r="E17" s="125" t="str">
        <f t="shared" ref="E17:E18" si="0">IF(ISERROR(D17*$E$12/$D$12),"",D17*$E$12/$D$12)</f>
        <v/>
      </c>
      <c r="F17" s="9"/>
      <c r="G17" s="125" t="str">
        <f t="shared" ref="G17:G19" si="1">IF(ISERROR(F17*$G$12/$F$12),"",F17*$G$12/$F$12)</f>
        <v/>
      </c>
      <c r="H17" s="9"/>
      <c r="I17" s="125" t="str">
        <f t="shared" ref="I17:I19" si="2">IF(ISERROR(H17*$I$12/$H$12),"",H17*$I$12/$H$12)</f>
        <v/>
      </c>
      <c r="J17" s="9"/>
      <c r="K17" s="125" t="str">
        <f t="shared" ref="K17:K19" si="3">IF(ISERROR(J17*$K$12/$J$12),"",J17*$K$12/$J$12)</f>
        <v/>
      </c>
      <c r="L17" s="9"/>
      <c r="M17" s="125" t="str">
        <f t="shared" ref="M17:M19" si="4">IF(ISERROR(L17*$M$12/$L$12),"",L17*$M$12/$L$12)</f>
        <v/>
      </c>
      <c r="N17" s="9"/>
      <c r="O17" s="125" t="str">
        <f t="shared" ref="O17:O19" si="5">IF(ISERROR(N17*$O$12/$N$12),"",N17*$O$12/$N$12)</f>
        <v/>
      </c>
    </row>
    <row r="18" spans="1:15" s="25" customFormat="1" ht="15" customHeight="1" x14ac:dyDescent="0.25">
      <c r="A18" s="37" t="s">
        <v>18</v>
      </c>
      <c r="B18" s="41" t="s">
        <v>250</v>
      </c>
      <c r="C18" s="42"/>
      <c r="D18" s="9"/>
      <c r="E18" s="125" t="str">
        <f t="shared" si="0"/>
        <v/>
      </c>
      <c r="F18" s="9"/>
      <c r="G18" s="125" t="str">
        <f t="shared" si="1"/>
        <v/>
      </c>
      <c r="H18" s="9"/>
      <c r="I18" s="125" t="str">
        <f t="shared" si="2"/>
        <v/>
      </c>
      <c r="J18" s="9"/>
      <c r="K18" s="125" t="str">
        <f t="shared" si="3"/>
        <v/>
      </c>
      <c r="L18" s="9"/>
      <c r="M18" s="125" t="str">
        <f t="shared" si="4"/>
        <v/>
      </c>
      <c r="N18" s="9"/>
      <c r="O18" s="125" t="str">
        <f t="shared" si="5"/>
        <v/>
      </c>
    </row>
    <row r="19" spans="1:15" s="25" customFormat="1" ht="15" customHeight="1" x14ac:dyDescent="0.25">
      <c r="A19" s="40" t="s">
        <v>182</v>
      </c>
      <c r="B19" s="138" t="s">
        <v>188</v>
      </c>
      <c r="C19" s="139"/>
      <c r="D19" s="9"/>
      <c r="E19" s="125" t="str">
        <f>IF(ISERROR(D19*E12/D12),"",D19*E12/D12)</f>
        <v/>
      </c>
      <c r="F19" s="9"/>
      <c r="G19" s="125" t="str">
        <f t="shared" si="1"/>
        <v/>
      </c>
      <c r="H19" s="9"/>
      <c r="I19" s="125" t="str">
        <f t="shared" si="2"/>
        <v/>
      </c>
      <c r="J19" s="9"/>
      <c r="K19" s="125" t="str">
        <f t="shared" si="3"/>
        <v/>
      </c>
      <c r="L19" s="9"/>
      <c r="M19" s="125" t="str">
        <f t="shared" si="4"/>
        <v/>
      </c>
      <c r="N19" s="9"/>
      <c r="O19" s="125" t="str">
        <f t="shared" si="5"/>
        <v/>
      </c>
    </row>
    <row r="20" spans="1:15" s="35" customFormat="1" ht="15" customHeight="1" x14ac:dyDescent="0.25">
      <c r="A20" s="38" t="s">
        <v>15</v>
      </c>
      <c r="B20" s="143" t="s">
        <v>57</v>
      </c>
      <c r="C20" s="144"/>
      <c r="D20" s="39">
        <f>SUM(D15:D19)</f>
        <v>0</v>
      </c>
      <c r="E20" s="127" t="str">
        <f>IF(ISERROR(100/D9*D20),"",100/D9*D20)</f>
        <v/>
      </c>
      <c r="F20" s="39">
        <f>SUM(F15:F19)</f>
        <v>0</v>
      </c>
      <c r="G20" s="127" t="str">
        <f>IF(ISERROR(100/F9*F20),"",100/F9*F20)</f>
        <v/>
      </c>
      <c r="H20" s="39">
        <f>SUM(H15:H19)</f>
        <v>0</v>
      </c>
      <c r="I20" s="127" t="str">
        <f>IF(ISERROR(100/H9*H20),"",100/H9*H20)</f>
        <v/>
      </c>
      <c r="J20" s="39">
        <f>SUM(J15:J19)</f>
        <v>0</v>
      </c>
      <c r="K20" s="127" t="str">
        <f>IF(ISERROR(100/J9*J20),"",100/J9*J20)</f>
        <v/>
      </c>
      <c r="L20" s="39">
        <f>SUM(L15:L19)</f>
        <v>0</v>
      </c>
      <c r="M20" s="127" t="str">
        <f>IF(ISERROR(100/L9*L20),"",100/L9*L20)</f>
        <v/>
      </c>
      <c r="N20" s="39">
        <f>SUM(N15:N19)</f>
        <v>0</v>
      </c>
      <c r="O20" s="127" t="str">
        <f>IF(ISERROR(100/N9*N20),"",100/N9*N20)</f>
        <v/>
      </c>
    </row>
    <row r="21" spans="1:15" s="25" customFormat="1" ht="15" customHeight="1" x14ac:dyDescent="0.25">
      <c r="A21" s="37" t="s">
        <v>18</v>
      </c>
      <c r="B21" s="138" t="s">
        <v>246</v>
      </c>
      <c r="C21" s="139"/>
      <c r="D21" s="9"/>
      <c r="E21" s="125" t="str">
        <f>IF(ISERROR(D21*$E$12/$D$12),"",D21*$E$12/$D$12)</f>
        <v/>
      </c>
      <c r="F21" s="9"/>
      <c r="G21" s="125" t="str">
        <f>IF(ISERROR(F21*$G$12/$F$12),"",F21*$G$12/$F$12)</f>
        <v/>
      </c>
      <c r="H21" s="9"/>
      <c r="I21" s="125" t="str">
        <f>IF(ISERROR(H21*$I$12/$H$12),"",H21*$I$12/$H$12)</f>
        <v/>
      </c>
      <c r="J21" s="9"/>
      <c r="K21" s="125" t="str">
        <f>IF(ISERROR(J21*$K$12/$J$12),"",J21*$K$12/$J$12)</f>
        <v/>
      </c>
      <c r="L21" s="9"/>
      <c r="M21" s="125" t="str">
        <f>IF(ISERROR(L21*$M$12/$L$12),"",L21*$M$12/$L$12)</f>
        <v/>
      </c>
      <c r="N21" s="9"/>
      <c r="O21" s="125" t="str">
        <f>IF(ISERROR(N21*$O$12/$N$12),"",N21*$O$12/$N$12)</f>
        <v/>
      </c>
    </row>
    <row r="22" spans="1:15" s="25" customFormat="1" ht="15" customHeight="1" x14ac:dyDescent="0.25">
      <c r="A22" s="37" t="s">
        <v>18</v>
      </c>
      <c r="B22" s="138" t="s">
        <v>251</v>
      </c>
      <c r="C22" s="139"/>
      <c r="D22" s="9"/>
      <c r="E22" s="125" t="str">
        <f t="shared" ref="E22:E29" si="6">IF(ISERROR(D22*$E$12/$D$12),"",D22*$E$12/$D$12)</f>
        <v/>
      </c>
      <c r="F22" s="9"/>
      <c r="G22" s="125" t="str">
        <f t="shared" ref="G22:G29" si="7">IF(ISERROR(F22*$G$12/$F$12),"",F22*$G$12/$F$12)</f>
        <v/>
      </c>
      <c r="H22" s="9"/>
      <c r="I22" s="125" t="str">
        <f t="shared" ref="I22:I29" si="8">IF(ISERROR(H22*$I$12/$H$12),"",H22*$I$12/$H$12)</f>
        <v/>
      </c>
      <c r="J22" s="9"/>
      <c r="K22" s="125" t="str">
        <f t="shared" ref="K22:K29" si="9">IF(ISERROR(J22*$K$12/$J$12),"",J22*$K$12/$J$12)</f>
        <v/>
      </c>
      <c r="L22" s="9"/>
      <c r="M22" s="125" t="str">
        <f t="shared" ref="M22:M29" si="10">IF(ISERROR(L22*$M$12/$L$12),"",L22*$M$12/$L$12)</f>
        <v/>
      </c>
      <c r="N22" s="9"/>
      <c r="O22" s="125" t="str">
        <f t="shared" ref="O22:O29" si="11">IF(ISERROR(N22*$O$12/$N$12),"",N22*$O$12/$N$12)</f>
        <v/>
      </c>
    </row>
    <row r="23" spans="1:15" s="25" customFormat="1" ht="15" customHeight="1" x14ac:dyDescent="0.25">
      <c r="A23" s="37" t="s">
        <v>18</v>
      </c>
      <c r="B23" s="41" t="s">
        <v>252</v>
      </c>
      <c r="C23" s="42"/>
      <c r="D23" s="9"/>
      <c r="E23" s="125" t="str">
        <f t="shared" si="6"/>
        <v/>
      </c>
      <c r="F23" s="9"/>
      <c r="G23" s="125" t="str">
        <f t="shared" si="7"/>
        <v/>
      </c>
      <c r="H23" s="9"/>
      <c r="I23" s="125" t="str">
        <f t="shared" si="8"/>
        <v/>
      </c>
      <c r="J23" s="9"/>
      <c r="K23" s="125" t="str">
        <f t="shared" si="9"/>
        <v/>
      </c>
      <c r="L23" s="9"/>
      <c r="M23" s="125" t="str">
        <f t="shared" si="10"/>
        <v/>
      </c>
      <c r="N23" s="9"/>
      <c r="O23" s="125" t="str">
        <f t="shared" si="11"/>
        <v/>
      </c>
    </row>
    <row r="24" spans="1:15" s="25" customFormat="1" ht="15" customHeight="1" x14ac:dyDescent="0.25">
      <c r="A24" s="37"/>
      <c r="B24" s="41" t="s">
        <v>115</v>
      </c>
      <c r="C24" s="42"/>
      <c r="D24" s="9"/>
      <c r="E24" s="125" t="str">
        <f t="shared" si="6"/>
        <v/>
      </c>
      <c r="F24" s="9"/>
      <c r="G24" s="125" t="str">
        <f t="shared" si="7"/>
        <v/>
      </c>
      <c r="H24" s="9"/>
      <c r="I24" s="125" t="str">
        <f t="shared" si="8"/>
        <v/>
      </c>
      <c r="J24" s="9"/>
      <c r="K24" s="125" t="str">
        <f t="shared" si="9"/>
        <v/>
      </c>
      <c r="L24" s="9"/>
      <c r="M24" s="125" t="str">
        <f t="shared" si="10"/>
        <v/>
      </c>
      <c r="N24" s="9"/>
      <c r="O24" s="125" t="str">
        <f t="shared" si="11"/>
        <v/>
      </c>
    </row>
    <row r="25" spans="1:15" s="25" customFormat="1" ht="15" customHeight="1" x14ac:dyDescent="0.25">
      <c r="A25" s="37" t="s">
        <v>18</v>
      </c>
      <c r="B25" s="41" t="s">
        <v>253</v>
      </c>
      <c r="C25" s="42"/>
      <c r="D25" s="9"/>
      <c r="E25" s="125" t="str">
        <f t="shared" si="6"/>
        <v/>
      </c>
      <c r="F25" s="9"/>
      <c r="G25" s="125" t="str">
        <f>IF(ISERROR(F25*$G$12/$F$12),"",F25*$G$12/$F$12)</f>
        <v/>
      </c>
      <c r="H25" s="9"/>
      <c r="I25" s="125" t="str">
        <f t="shared" si="8"/>
        <v/>
      </c>
      <c r="J25" s="9"/>
      <c r="K25" s="125" t="str">
        <f t="shared" si="9"/>
        <v/>
      </c>
      <c r="L25" s="9"/>
      <c r="M25" s="125" t="str">
        <f t="shared" si="10"/>
        <v/>
      </c>
      <c r="N25" s="9"/>
      <c r="O25" s="125" t="str">
        <f t="shared" si="11"/>
        <v/>
      </c>
    </row>
    <row r="26" spans="1:15" s="25" customFormat="1" ht="15" customHeight="1" x14ac:dyDescent="0.25">
      <c r="A26" s="37" t="s">
        <v>18</v>
      </c>
      <c r="B26" s="41" t="s">
        <v>254</v>
      </c>
      <c r="C26" s="42"/>
      <c r="D26" s="9"/>
      <c r="E26" s="125" t="str">
        <f t="shared" si="6"/>
        <v/>
      </c>
      <c r="F26" s="9"/>
      <c r="G26" s="125" t="str">
        <f t="shared" si="7"/>
        <v/>
      </c>
      <c r="H26" s="9"/>
      <c r="I26" s="125" t="str">
        <f t="shared" si="8"/>
        <v/>
      </c>
      <c r="J26" s="9"/>
      <c r="K26" s="125" t="str">
        <f t="shared" si="9"/>
        <v/>
      </c>
      <c r="L26" s="9"/>
      <c r="M26" s="125" t="str">
        <f t="shared" si="10"/>
        <v/>
      </c>
      <c r="N26" s="9"/>
      <c r="O26" s="125" t="str">
        <f t="shared" si="11"/>
        <v/>
      </c>
    </row>
    <row r="27" spans="1:15" s="25" customFormat="1" ht="15" customHeight="1" x14ac:dyDescent="0.25">
      <c r="A27" s="37" t="s">
        <v>18</v>
      </c>
      <c r="B27" s="138" t="s">
        <v>59</v>
      </c>
      <c r="C27" s="139"/>
      <c r="D27" s="9"/>
      <c r="E27" s="125" t="str">
        <f t="shared" si="6"/>
        <v/>
      </c>
      <c r="F27" s="9"/>
      <c r="G27" s="125" t="str">
        <f t="shared" si="7"/>
        <v/>
      </c>
      <c r="H27" s="9"/>
      <c r="I27" s="125" t="str">
        <f t="shared" si="8"/>
        <v/>
      </c>
      <c r="J27" s="9"/>
      <c r="K27" s="125" t="str">
        <f t="shared" si="9"/>
        <v/>
      </c>
      <c r="L27" s="9"/>
      <c r="M27" s="125" t="str">
        <f t="shared" si="10"/>
        <v/>
      </c>
      <c r="N27" s="9"/>
      <c r="O27" s="125" t="str">
        <f t="shared" si="11"/>
        <v/>
      </c>
    </row>
    <row r="28" spans="1:15" s="25" customFormat="1" ht="15" customHeight="1" x14ac:dyDescent="0.25">
      <c r="A28" s="37" t="s">
        <v>18</v>
      </c>
      <c r="B28" s="138" t="s">
        <v>116</v>
      </c>
      <c r="C28" s="139"/>
      <c r="D28" s="9"/>
      <c r="E28" s="125" t="str">
        <f t="shared" si="6"/>
        <v/>
      </c>
      <c r="F28" s="9"/>
      <c r="G28" s="125" t="str">
        <f t="shared" si="7"/>
        <v/>
      </c>
      <c r="H28" s="9"/>
      <c r="I28" s="125" t="str">
        <f t="shared" si="8"/>
        <v/>
      </c>
      <c r="J28" s="9"/>
      <c r="K28" s="125" t="str">
        <f t="shared" si="9"/>
        <v/>
      </c>
      <c r="L28" s="9"/>
      <c r="M28" s="125" t="str">
        <f t="shared" si="10"/>
        <v/>
      </c>
      <c r="N28" s="9"/>
      <c r="O28" s="125" t="str">
        <f t="shared" si="11"/>
        <v/>
      </c>
    </row>
    <row r="29" spans="1:15" s="25" customFormat="1" ht="15" customHeight="1" x14ac:dyDescent="0.25">
      <c r="A29" s="37" t="s">
        <v>18</v>
      </c>
      <c r="B29" s="41" t="s">
        <v>255</v>
      </c>
      <c r="C29" s="42"/>
      <c r="D29" s="9"/>
      <c r="E29" s="125" t="str">
        <f t="shared" si="6"/>
        <v/>
      </c>
      <c r="F29" s="9"/>
      <c r="G29" s="125" t="str">
        <f t="shared" si="7"/>
        <v/>
      </c>
      <c r="H29" s="9"/>
      <c r="I29" s="125" t="str">
        <f t="shared" si="8"/>
        <v/>
      </c>
      <c r="J29" s="9"/>
      <c r="K29" s="125" t="str">
        <f t="shared" si="9"/>
        <v/>
      </c>
      <c r="L29" s="9"/>
      <c r="M29" s="125" t="str">
        <f t="shared" si="10"/>
        <v/>
      </c>
      <c r="N29" s="9"/>
      <c r="O29" s="125" t="str">
        <f t="shared" si="11"/>
        <v/>
      </c>
    </row>
    <row r="30" spans="1:15" s="25" customFormat="1" ht="15" customHeight="1" x14ac:dyDescent="0.25">
      <c r="A30" s="37"/>
      <c r="B30" s="140"/>
      <c r="C30" s="138"/>
      <c r="D30" s="9"/>
      <c r="E30" s="125"/>
      <c r="F30" s="9"/>
      <c r="G30" s="125"/>
      <c r="H30" s="9"/>
      <c r="I30" s="125"/>
      <c r="J30" s="9"/>
      <c r="K30" s="125"/>
      <c r="L30" s="9"/>
      <c r="M30" s="125"/>
      <c r="N30" s="9"/>
      <c r="O30" s="125"/>
    </row>
    <row r="31" spans="1:15" s="35" customFormat="1" ht="15" customHeight="1" x14ac:dyDescent="0.25">
      <c r="A31" s="38" t="s">
        <v>15</v>
      </c>
      <c r="B31" s="143" t="s">
        <v>111</v>
      </c>
      <c r="C31" s="144"/>
      <c r="D31" s="39">
        <f>SUM(D20:D29)</f>
        <v>0</v>
      </c>
      <c r="E31" s="127" t="str">
        <f>IF(ISERROR(100/D9*D31),"",100/D9*D31)</f>
        <v/>
      </c>
      <c r="F31" s="39">
        <f>SUM(F20:F29)</f>
        <v>0</v>
      </c>
      <c r="G31" s="127" t="str">
        <f>IF(ISERROR(100/F9*F31),"",100/F9*F31)</f>
        <v/>
      </c>
      <c r="H31" s="39">
        <f>SUM(H20:H29)</f>
        <v>0</v>
      </c>
      <c r="I31" s="127" t="str">
        <f>IF(ISERROR(100/H9*H31),"",100/H9*H31)</f>
        <v/>
      </c>
      <c r="J31" s="39">
        <f>SUM(J20:J29)</f>
        <v>0</v>
      </c>
      <c r="K31" s="127" t="str">
        <f>IF(ISERROR(100/J9*J31),"",100/J9*J31)</f>
        <v/>
      </c>
      <c r="L31" s="39">
        <f>SUM(L20:L29)</f>
        <v>0</v>
      </c>
      <c r="M31" s="127" t="str">
        <f>IF(ISERROR(100/L9*L31),"",100/L9*L31)</f>
        <v/>
      </c>
      <c r="N31" s="39">
        <f>SUM(N20:N29)</f>
        <v>0</v>
      </c>
      <c r="O31" s="127" t="str">
        <f>IF(ISERROR(100/N9*N31),"",100/N9*N31)</f>
        <v/>
      </c>
    </row>
    <row r="32" spans="1:15" s="25" customFormat="1" ht="15" customHeight="1" x14ac:dyDescent="0.25">
      <c r="A32" s="37" t="s">
        <v>18</v>
      </c>
      <c r="B32" s="142" t="s">
        <v>113</v>
      </c>
      <c r="C32" s="139"/>
      <c r="D32" s="9"/>
      <c r="E32" s="125" t="str">
        <f>IF(ISERROR(D32*E12/D12),"",D32*E12/D12)</f>
        <v/>
      </c>
      <c r="F32" s="9"/>
      <c r="G32" s="125" t="str">
        <f>IF(ISERROR(F32*G12/F12),"",F32*G12/F12)</f>
        <v/>
      </c>
      <c r="H32" s="9"/>
      <c r="I32" s="125" t="str">
        <f>IF(ISERROR(H32*I12/H12),"",H32*I12/H12)</f>
        <v/>
      </c>
      <c r="J32" s="9"/>
      <c r="K32" s="125" t="str">
        <f>IF(ISERROR(J32*K12/J12),"",J32*K12/J12)</f>
        <v/>
      </c>
      <c r="L32" s="9"/>
      <c r="M32" s="125" t="str">
        <f>IF(ISERROR(L32*M12/L12),"",L32*M12/L12)</f>
        <v/>
      </c>
      <c r="N32" s="9"/>
      <c r="O32" s="125" t="str">
        <f>IF(ISERROR(N32*O12/N12),"",N32*O12/N12)</f>
        <v/>
      </c>
    </row>
    <row r="33" spans="1:15" s="25" customFormat="1" ht="15" customHeight="1" x14ac:dyDescent="0.25">
      <c r="A33" s="40" t="s">
        <v>182</v>
      </c>
      <c r="B33" s="138" t="s">
        <v>240</v>
      </c>
      <c r="C33" s="139"/>
      <c r="D33" s="9"/>
      <c r="E33" s="125" t="str">
        <f>IF(ISERROR(D33*E12/D12),"",D33*E12/D12)</f>
        <v/>
      </c>
      <c r="F33" s="9"/>
      <c r="G33" s="125" t="str">
        <f>IF(ISERROR(F33*G12/F12),"",F33*G12/F12)</f>
        <v/>
      </c>
      <c r="H33" s="9"/>
      <c r="I33" s="125" t="str">
        <f>IF(ISERROR(H33*I12/H12),"",H33*I12/H12)</f>
        <v/>
      </c>
      <c r="J33" s="9"/>
      <c r="K33" s="125" t="str">
        <f>IF(ISERROR(J33*K12/J12),"",J33*K12/J12)</f>
        <v/>
      </c>
      <c r="L33" s="9"/>
      <c r="M33" s="125" t="str">
        <f>IF(ISERROR(L33*M12/L12),"",L33*M12/L12)</f>
        <v/>
      </c>
      <c r="N33" s="9"/>
      <c r="O33" s="125" t="str">
        <f>IF(ISERROR(N33*O12/N12),"",N33*O12/N12)</f>
        <v/>
      </c>
    </row>
    <row r="34" spans="1:15" s="25" customFormat="1" ht="15" customHeight="1" x14ac:dyDescent="0.25">
      <c r="A34" s="40" t="s">
        <v>182</v>
      </c>
      <c r="B34" s="142" t="s">
        <v>114</v>
      </c>
      <c r="C34" s="139"/>
      <c r="D34" s="9"/>
      <c r="E34" s="125" t="str">
        <f>IF(ISERROR(D34*E12/D12),"",D34*E12/D12)</f>
        <v/>
      </c>
      <c r="F34" s="9"/>
      <c r="G34" s="125" t="str">
        <f>IF(ISERROR(F34*G12/F12),"",F34*G12/F12)</f>
        <v/>
      </c>
      <c r="H34" s="9"/>
      <c r="I34" s="125" t="str">
        <f>IF(ISERROR(H34*I12/H12),"",H34*I12/H12)</f>
        <v/>
      </c>
      <c r="J34" s="9"/>
      <c r="K34" s="125" t="str">
        <f>IF(ISERROR(J34*K12/J12),"",J34*K12/J12)</f>
        <v/>
      </c>
      <c r="L34" s="9"/>
      <c r="M34" s="125" t="str">
        <f>IF(ISERROR(L34*M12/L12),"",L34*M12/L12)</f>
        <v/>
      </c>
      <c r="N34" s="9"/>
      <c r="O34" s="125" t="str">
        <f>IF(ISERROR(N34*O12/N12),"",N34*O12/N12)</f>
        <v/>
      </c>
    </row>
    <row r="35" spans="1:15" s="35" customFormat="1" ht="15" customHeight="1" x14ac:dyDescent="0.25">
      <c r="A35" s="38" t="s">
        <v>15</v>
      </c>
      <c r="B35" s="143" t="s">
        <v>112</v>
      </c>
      <c r="C35" s="144"/>
      <c r="D35" s="39">
        <f>SUM(D31:D34)</f>
        <v>0</v>
      </c>
      <c r="E35" s="127" t="str">
        <f>IF(ISERROR(100/D9*D35),"",100/D9*D35)</f>
        <v/>
      </c>
      <c r="F35" s="39">
        <f>SUM(F31:F34)</f>
        <v>0</v>
      </c>
      <c r="G35" s="127" t="str">
        <f>IF(ISERROR(100/F9*F35),"",100/F9*F35)</f>
        <v/>
      </c>
      <c r="H35" s="39">
        <f>SUM(H31:H34)</f>
        <v>0</v>
      </c>
      <c r="I35" s="127" t="str">
        <f>IF(ISERROR(100/H9*H35),"",100/H9*H35)</f>
        <v/>
      </c>
      <c r="J35" s="39">
        <f>SUM(J31:J34)</f>
        <v>0</v>
      </c>
      <c r="K35" s="127" t="str">
        <f>IF(ISERROR(100/J9*J35),"",100/J9*J35)</f>
        <v/>
      </c>
      <c r="L35" s="39">
        <f>SUM(L31:L34)</f>
        <v>0</v>
      </c>
      <c r="M35" s="127" t="str">
        <f>IF(ISERROR(100/L9*L35),"",100/L9*L35)</f>
        <v/>
      </c>
      <c r="N35" s="39">
        <f>SUM(N31:N34)</f>
        <v>0</v>
      </c>
      <c r="O35" s="127" t="str">
        <f>IF(ISERROR(100/N9*N35),"",100/N9*N35)</f>
        <v/>
      </c>
    </row>
    <row r="36" spans="1:15" s="35" customFormat="1" ht="15" customHeight="1" x14ac:dyDescent="0.25">
      <c r="A36" s="40" t="s">
        <v>12</v>
      </c>
      <c r="B36" s="140" t="s">
        <v>117</v>
      </c>
      <c r="C36" s="141"/>
      <c r="D36" s="9"/>
      <c r="E36" s="125" t="str">
        <f>IF(ISERROR(D36*E12/D12),"",D36*E12/D12)</f>
        <v/>
      </c>
      <c r="F36" s="9"/>
      <c r="G36" s="125" t="str">
        <f>IF(ISERROR(F36*G12/F12),"",F36*G12/F12)</f>
        <v/>
      </c>
      <c r="H36" s="9"/>
      <c r="I36" s="125" t="str">
        <f>IF(ISERROR(H36*I12/H12),"",H36*I12/H12)</f>
        <v/>
      </c>
      <c r="J36" s="9"/>
      <c r="K36" s="125" t="str">
        <f>IF(ISERROR(J36*K12/J12),"",J36*K12/J12)</f>
        <v/>
      </c>
      <c r="L36" s="9"/>
      <c r="M36" s="125" t="str">
        <f>IF(ISERROR(L36*M12/L12),"",L36*M12/L12)</f>
        <v/>
      </c>
      <c r="N36" s="9"/>
      <c r="O36" s="125" t="str">
        <f>IF(ISERROR(N36*O12/N12),"",N36*O12/N12)</f>
        <v/>
      </c>
    </row>
    <row r="37" spans="1:15" s="35" customFormat="1" ht="15" customHeight="1" x14ac:dyDescent="0.25">
      <c r="A37" s="37" t="s">
        <v>18</v>
      </c>
      <c r="B37" s="141" t="s">
        <v>110</v>
      </c>
      <c r="C37" s="141"/>
      <c r="D37" s="9"/>
      <c r="E37" s="125" t="str">
        <f>IF(ISERROR(D37*E12/D12),"",D37*E12/D12)</f>
        <v/>
      </c>
      <c r="F37" s="9"/>
      <c r="G37" s="125" t="str">
        <f>IF(ISERROR(F37*G12/F12),"",F37*G12/F12)</f>
        <v/>
      </c>
      <c r="H37" s="9"/>
      <c r="I37" s="125" t="str">
        <f>IF(ISERROR(H37*I12/H12),"",H37*I12/H12)</f>
        <v/>
      </c>
      <c r="J37" s="9"/>
      <c r="K37" s="125" t="str">
        <f>IF(ISERROR(J37*K12/J12),"",J37*K12/J12)</f>
        <v/>
      </c>
      <c r="L37" s="9"/>
      <c r="M37" s="125" t="str">
        <f>IF(ISERROR(L37*M12/L12),"",L37*M12/L12)</f>
        <v/>
      </c>
      <c r="N37" s="9"/>
      <c r="O37" s="125" t="str">
        <f>IF(ISERROR(N37*O12/N12),"",N37*O12/N12)</f>
        <v/>
      </c>
    </row>
    <row r="38" spans="1:15" s="25" customFormat="1" ht="15" customHeight="1" x14ac:dyDescent="0.25">
      <c r="A38" s="38" t="s">
        <v>15</v>
      </c>
      <c r="B38" s="143" t="s">
        <v>191</v>
      </c>
      <c r="C38" s="144"/>
      <c r="D38" s="39">
        <f>SUM(D35:D37)</f>
        <v>0</v>
      </c>
      <c r="E38" s="127" t="str">
        <f>IF(ISERROR(D38*E12/D12),"",D38*E12/D12)</f>
        <v/>
      </c>
      <c r="F38" s="39">
        <f>SUM(F35:F37)</f>
        <v>0</v>
      </c>
      <c r="G38" s="127" t="str">
        <f>IF(ISERROR(F38*G12/F12),"",F38*G12/F12)</f>
        <v/>
      </c>
      <c r="H38" s="39">
        <f>SUM(H35:H37)</f>
        <v>0</v>
      </c>
      <c r="I38" s="127" t="str">
        <f>IF(ISERROR(H38*I12/H12),"",H38*I12/H12)</f>
        <v/>
      </c>
      <c r="J38" s="39">
        <f>SUM(J35:J37)</f>
        <v>0</v>
      </c>
      <c r="K38" s="127" t="str">
        <f>IF(ISERROR(J38*K12/J12),"",J38*K12/J12)</f>
        <v/>
      </c>
      <c r="L38" s="39">
        <f>SUM(L35:L37)</f>
        <v>0</v>
      </c>
      <c r="M38" s="127" t="str">
        <f>IF(ISERROR(L38*M12/L12),"",L38*M12/L12)</f>
        <v/>
      </c>
      <c r="N38" s="39">
        <f>SUM(N35:N37)</f>
        <v>0</v>
      </c>
      <c r="O38" s="127" t="str">
        <f>IF(ISERROR(N38*O12/N12),"",N38*O12/N12)</f>
        <v/>
      </c>
    </row>
    <row r="39" spans="1:15" s="25" customFormat="1" ht="15" customHeight="1" x14ac:dyDescent="0.25">
      <c r="A39" s="40" t="s">
        <v>182</v>
      </c>
      <c r="B39" s="138" t="s">
        <v>258</v>
      </c>
      <c r="C39" s="139"/>
      <c r="D39" s="9"/>
      <c r="E39" s="125" t="str">
        <f>IF(ISERROR(D39*$E$12/$D$12),"",D39*$E$12/$D$12)</f>
        <v/>
      </c>
      <c r="F39" s="9"/>
      <c r="G39" s="125" t="str">
        <f>IF(ISERROR(F39*$G$12/$F$12),"",F39*$G$12/$F$12)</f>
        <v/>
      </c>
      <c r="H39" s="9"/>
      <c r="I39" s="125" t="str">
        <f>IF(ISERROR(H39*$I$12/$H$12),"",H39*$I$12/$H$12)</f>
        <v/>
      </c>
      <c r="J39" s="9"/>
      <c r="K39" s="125" t="str">
        <f>IF(ISERROR(J39*$K$12/$J$12),"",J39*$K$12/$J$12)</f>
        <v/>
      </c>
      <c r="L39" s="9"/>
      <c r="M39" s="125" t="str">
        <f>IF(ISERROR(L39*$M$12/$L$12),"",L39*$M$12/$L$12)</f>
        <v/>
      </c>
      <c r="N39" s="9"/>
      <c r="O39" s="125" t="str">
        <f>IF(ISERROR(N39*$O$12/$N$12),"",N39*$O$12/$N$12)</f>
        <v/>
      </c>
    </row>
    <row r="40" spans="1:15" s="25" customFormat="1" ht="15" customHeight="1" x14ac:dyDescent="0.25">
      <c r="A40" s="40" t="s">
        <v>18</v>
      </c>
      <c r="B40" s="138" t="s">
        <v>189</v>
      </c>
      <c r="C40" s="139"/>
      <c r="D40" s="9"/>
      <c r="E40" s="125" t="str">
        <f t="shared" ref="E40:E46" si="12">IF(ISERROR(D40*$E$12/$D$12),"",D40*$E$12/$D$12)</f>
        <v/>
      </c>
      <c r="F40" s="9"/>
      <c r="G40" s="125" t="str">
        <f t="shared" ref="G40:G46" si="13">IF(ISERROR(F40*$G$12/$F$12),"",F40*$G$12/$F$12)</f>
        <v/>
      </c>
      <c r="H40" s="9"/>
      <c r="I40" s="125" t="str">
        <f t="shared" ref="I40:I46" si="14">IF(ISERROR(H40*$I$12/$H$12),"",H40*$I$12/$H$12)</f>
        <v/>
      </c>
      <c r="J40" s="9"/>
      <c r="K40" s="125" t="str">
        <f t="shared" ref="K40:K46" si="15">IF(ISERROR(J40*$K$12/$J$12),"",J40*$K$12/$J$12)</f>
        <v/>
      </c>
      <c r="L40" s="9"/>
      <c r="M40" s="125" t="str">
        <f t="shared" ref="M40:M46" si="16">IF(ISERROR(L40*$M$12/$L$12),"",L40*$M$12/$L$12)</f>
        <v/>
      </c>
      <c r="N40" s="9"/>
      <c r="O40" s="125" t="str">
        <f t="shared" ref="O40:O46" si="17">IF(ISERROR(N40*$O$12/$N$12),"",N40*$O$12/$N$12)</f>
        <v/>
      </c>
    </row>
    <row r="41" spans="1:15" s="25" customFormat="1" ht="15" customHeight="1" x14ac:dyDescent="0.25">
      <c r="A41" s="40" t="s">
        <v>182</v>
      </c>
      <c r="B41" s="138" t="s">
        <v>190</v>
      </c>
      <c r="C41" s="139"/>
      <c r="D41" s="9"/>
      <c r="E41" s="125" t="str">
        <f t="shared" si="12"/>
        <v/>
      </c>
      <c r="F41" s="9"/>
      <c r="G41" s="125" t="str">
        <f t="shared" si="13"/>
        <v/>
      </c>
      <c r="H41" s="9"/>
      <c r="I41" s="125" t="str">
        <f t="shared" si="14"/>
        <v/>
      </c>
      <c r="J41" s="9"/>
      <c r="K41" s="125" t="str">
        <f t="shared" si="15"/>
        <v/>
      </c>
      <c r="L41" s="9"/>
      <c r="M41" s="125" t="str">
        <f t="shared" si="16"/>
        <v/>
      </c>
      <c r="N41" s="9"/>
      <c r="O41" s="125" t="str">
        <f t="shared" si="17"/>
        <v/>
      </c>
    </row>
    <row r="42" spans="1:15" s="25" customFormat="1" ht="15" customHeight="1" x14ac:dyDescent="0.25">
      <c r="A42" s="40" t="s">
        <v>182</v>
      </c>
      <c r="B42" s="138" t="s">
        <v>259</v>
      </c>
      <c r="C42" s="139"/>
      <c r="D42" s="9"/>
      <c r="E42" s="125" t="str">
        <f t="shared" si="12"/>
        <v/>
      </c>
      <c r="F42" s="9"/>
      <c r="G42" s="125" t="str">
        <f t="shared" si="13"/>
        <v/>
      </c>
      <c r="H42" s="9"/>
      <c r="I42" s="125" t="str">
        <f t="shared" si="14"/>
        <v/>
      </c>
      <c r="J42" s="9"/>
      <c r="K42" s="125" t="str">
        <f t="shared" si="15"/>
        <v/>
      </c>
      <c r="L42" s="9"/>
      <c r="M42" s="125" t="str">
        <f t="shared" si="16"/>
        <v/>
      </c>
      <c r="N42" s="9"/>
      <c r="O42" s="125" t="str">
        <f t="shared" si="17"/>
        <v/>
      </c>
    </row>
    <row r="43" spans="1:15" s="25" customFormat="1" ht="15" customHeight="1" x14ac:dyDescent="0.25">
      <c r="A43" s="40" t="s">
        <v>182</v>
      </c>
      <c r="B43" s="138" t="s">
        <v>192</v>
      </c>
      <c r="C43" s="139"/>
      <c r="D43" s="9"/>
      <c r="E43" s="125" t="str">
        <f t="shared" si="12"/>
        <v/>
      </c>
      <c r="F43" s="9"/>
      <c r="G43" s="125" t="str">
        <f t="shared" si="13"/>
        <v/>
      </c>
      <c r="H43" s="9"/>
      <c r="I43" s="125" t="str">
        <f t="shared" si="14"/>
        <v/>
      </c>
      <c r="J43" s="9"/>
      <c r="K43" s="125" t="str">
        <f t="shared" si="15"/>
        <v/>
      </c>
      <c r="L43" s="9"/>
      <c r="M43" s="125" t="str">
        <f t="shared" si="16"/>
        <v/>
      </c>
      <c r="N43" s="9"/>
      <c r="O43" s="125" t="str">
        <f t="shared" si="17"/>
        <v/>
      </c>
    </row>
    <row r="44" spans="1:15" s="25" customFormat="1" ht="15" customHeight="1" x14ac:dyDescent="0.25">
      <c r="A44" s="40" t="s">
        <v>182</v>
      </c>
      <c r="B44" s="138" t="s">
        <v>193</v>
      </c>
      <c r="C44" s="139"/>
      <c r="D44" s="9"/>
      <c r="E44" s="125" t="str">
        <f t="shared" si="12"/>
        <v/>
      </c>
      <c r="F44" s="9"/>
      <c r="G44" s="125" t="str">
        <f t="shared" si="13"/>
        <v/>
      </c>
      <c r="H44" s="9"/>
      <c r="I44" s="125" t="str">
        <f t="shared" si="14"/>
        <v/>
      </c>
      <c r="J44" s="9"/>
      <c r="K44" s="125" t="str">
        <f t="shared" si="15"/>
        <v/>
      </c>
      <c r="L44" s="9"/>
      <c r="M44" s="125" t="str">
        <f t="shared" si="16"/>
        <v/>
      </c>
      <c r="N44" s="9"/>
      <c r="O44" s="125" t="str">
        <f t="shared" si="17"/>
        <v/>
      </c>
    </row>
    <row r="45" spans="1:15" s="25" customFormat="1" ht="15" customHeight="1" x14ac:dyDescent="0.25">
      <c r="A45" s="40" t="s">
        <v>182</v>
      </c>
      <c r="B45" s="142" t="s">
        <v>60</v>
      </c>
      <c r="C45" s="139"/>
      <c r="D45" s="9"/>
      <c r="E45" s="125" t="str">
        <f t="shared" si="12"/>
        <v/>
      </c>
      <c r="F45" s="9"/>
      <c r="G45" s="125" t="str">
        <f t="shared" si="13"/>
        <v/>
      </c>
      <c r="H45" s="9"/>
      <c r="I45" s="125" t="str">
        <f t="shared" si="14"/>
        <v/>
      </c>
      <c r="J45" s="9"/>
      <c r="K45" s="125" t="str">
        <f t="shared" si="15"/>
        <v/>
      </c>
      <c r="L45" s="9"/>
      <c r="M45" s="125" t="str">
        <f t="shared" si="16"/>
        <v/>
      </c>
      <c r="N45" s="9"/>
      <c r="O45" s="125" t="str">
        <f t="shared" si="17"/>
        <v/>
      </c>
    </row>
    <row r="46" spans="1:15" s="25" customFormat="1" ht="15" customHeight="1" x14ac:dyDescent="0.25">
      <c r="A46" s="40" t="s">
        <v>182</v>
      </c>
      <c r="B46" s="138" t="s">
        <v>194</v>
      </c>
      <c r="C46" s="139"/>
      <c r="D46" s="9"/>
      <c r="E46" s="125" t="str">
        <f t="shared" si="12"/>
        <v/>
      </c>
      <c r="F46" s="9"/>
      <c r="G46" s="125" t="str">
        <f t="shared" si="13"/>
        <v/>
      </c>
      <c r="H46" s="9"/>
      <c r="I46" s="125" t="str">
        <f t="shared" si="14"/>
        <v/>
      </c>
      <c r="J46" s="9"/>
      <c r="K46" s="125" t="str">
        <f t="shared" si="15"/>
        <v/>
      </c>
      <c r="L46" s="9"/>
      <c r="M46" s="125" t="str">
        <f t="shared" si="16"/>
        <v/>
      </c>
      <c r="N46" s="9"/>
      <c r="O46" s="125" t="str">
        <f t="shared" si="17"/>
        <v/>
      </c>
    </row>
    <row r="47" spans="1:15" s="35" customFormat="1" ht="15" customHeight="1" x14ac:dyDescent="0.25">
      <c r="A47" s="38" t="s">
        <v>15</v>
      </c>
      <c r="B47" s="143" t="s">
        <v>245</v>
      </c>
      <c r="C47" s="144"/>
      <c r="D47" s="39">
        <f>SUM(D38:D46)</f>
        <v>0</v>
      </c>
      <c r="E47" s="127" t="str">
        <f>IF(ISERROR(D47*E12/D12),"",D47*E12/D12)</f>
        <v/>
      </c>
      <c r="F47" s="39">
        <f>SUM(F38:F46)</f>
        <v>0</v>
      </c>
      <c r="G47" s="127" t="str">
        <f>IF(ISERROR(F47*G12/F12),"",F47*G12/F12)</f>
        <v/>
      </c>
      <c r="H47" s="39">
        <f>SUM(H38:H46)</f>
        <v>0</v>
      </c>
      <c r="I47" s="127" t="str">
        <f>IF(ISERROR(H47*I12/H12),"",H47*I12/H12)</f>
        <v/>
      </c>
      <c r="J47" s="39">
        <f>SUM(J38:J46)</f>
        <v>0</v>
      </c>
      <c r="K47" s="127" t="str">
        <f>IF(ISERROR(J47*K12/J12),"",J47*K12/J12)</f>
        <v/>
      </c>
      <c r="L47" s="39">
        <f>SUM(L38:L46)</f>
        <v>0</v>
      </c>
      <c r="M47" s="127" t="str">
        <f>IF(ISERROR(L47*M12/L12),"",L47*M12/L12)</f>
        <v/>
      </c>
      <c r="N47" s="39">
        <f>SUM(N38:N46)</f>
        <v>0</v>
      </c>
      <c r="O47" s="127" t="str">
        <f>IF(ISERROR(N47*O12/N12),"",N47*O12/N12)</f>
        <v/>
      </c>
    </row>
    <row r="48" spans="1:15" s="35" customFormat="1" ht="15" customHeight="1" x14ac:dyDescent="0.25">
      <c r="A48" s="40" t="s">
        <v>182</v>
      </c>
      <c r="B48" s="138" t="s">
        <v>196</v>
      </c>
      <c r="C48" s="139"/>
      <c r="D48" s="9"/>
      <c r="E48" s="125" t="str">
        <f>IF(ISERROR(D48*E12/D12),"",D48*E12/D12)</f>
        <v/>
      </c>
      <c r="F48" s="9"/>
      <c r="G48" s="125" t="str">
        <f>IF(ISERROR(F48*G12/F12),"",F48*G12/F12)</f>
        <v/>
      </c>
      <c r="H48" s="9"/>
      <c r="I48" s="125" t="str">
        <f>IF(ISERROR(H48*I12/H12),"",H48*I12/H12)</f>
        <v/>
      </c>
      <c r="J48" s="9"/>
      <c r="K48" s="125" t="str">
        <f>IF(ISERROR(J48*K12/J12),"",J48*K12/J12)</f>
        <v/>
      </c>
      <c r="L48" s="9"/>
      <c r="M48" s="125" t="str">
        <f>IF(ISERROR(L48*M12/L12),"",L48*M12/L12)</f>
        <v/>
      </c>
      <c r="N48" s="9"/>
      <c r="O48" s="125" t="str">
        <f>IF(ISERROR(N48*O12/N12),"",N48*O12/N12)</f>
        <v/>
      </c>
    </row>
    <row r="49" spans="1:15" s="35" customFormat="1" ht="15" customHeight="1" x14ac:dyDescent="0.25">
      <c r="A49" s="38"/>
      <c r="B49" s="143" t="s">
        <v>195</v>
      </c>
      <c r="C49" s="144"/>
      <c r="D49" s="39">
        <f>SUM(D47:D48)</f>
        <v>0</v>
      </c>
      <c r="E49" s="127" t="str">
        <f>IF(ISERROR(D49*E12/D12),"",D49*E12/D12)</f>
        <v/>
      </c>
      <c r="F49" s="39">
        <f>SUM(F47:F48)</f>
        <v>0</v>
      </c>
      <c r="G49" s="127" t="str">
        <f>IF(ISERROR(F49*G12/F12),"",F49*G12/F12)</f>
        <v/>
      </c>
      <c r="H49" s="39">
        <f>SUM(H47:H48)</f>
        <v>0</v>
      </c>
      <c r="I49" s="127" t="str">
        <f>IF(ISERROR(H49*I12/H12),"",H49*I12/H12)</f>
        <v/>
      </c>
      <c r="J49" s="39">
        <f>SUM(J47:J48)</f>
        <v>0</v>
      </c>
      <c r="K49" s="127" t="str">
        <f>IF(ISERROR(J49*K12/J12),"",J49*K12/J12)</f>
        <v/>
      </c>
      <c r="L49" s="39">
        <f>SUM(L47:L48)</f>
        <v>0</v>
      </c>
      <c r="M49" s="127" t="str">
        <f>IF(ISERROR(L49*M12/L12),"",L49*M12/L12)</f>
        <v/>
      </c>
      <c r="N49" s="39">
        <f>SUM(N47:N48)</f>
        <v>0</v>
      </c>
      <c r="O49" s="127" t="str">
        <f>IF(ISERROR(N49*O12/N12),"",N49*O12/N12)</f>
        <v/>
      </c>
    </row>
    <row r="50" spans="1:15" ht="15" customHeight="1" x14ac:dyDescent="0.25"/>
    <row r="51" spans="1:15" ht="15" customHeight="1" x14ac:dyDescent="0.25"/>
  </sheetData>
  <sheetProtection algorithmName="SHA-512" hashValue="bVgkAFDJfiL5vrylNk8IhVozK//K0yJT5eq8d0I9AYYti/FDZXoxxWyF+anBs2BPpC3W9sh7Hu8fhbLY4KxrLQ==" saltValue="WC6Rr8DKihYfNf5TAJU80w==" spinCount="100000" sheet="1" objects="1" scenarios="1"/>
  <protectedRanges>
    <protectedRange sqref="H35:H37 D48 F48 N48 J36:J37 L36:L37 H48 N36:N37 J48 D36:D37 L48 F36:F37 D39:D46 F39:F46 N39:N46 H39:H46 J39:J46 L39:L46" name="E49 bis E65"/>
    <protectedRange sqref="N32:N34 L32:L34 J32:J34 H32:H34 F32:F34 D32:D34 D21:D30 N21:N30 L21:L30 J21:J30 H21:H30 F21:F30" name="E25 bis E47"/>
    <protectedRange sqref="F7:F8 D10:D11 F13:F14 D16:D19 H7:H8 F10:F11 H13:H14 F16:F19 J7:J8 H10:H11 J13:J14 H16:H19 L7:L8 J10:J11 L13:L14 J16:J19 N7:N8 L10:L11 N13:N14 L16:L19 N16:N19 N10:N11 D7:D8 D13:D14" name="E01 bis E23"/>
  </protectedRanges>
  <mergeCells count="37">
    <mergeCell ref="A6:C6"/>
    <mergeCell ref="B49:C49"/>
    <mergeCell ref="B45:C45"/>
    <mergeCell ref="B47:C47"/>
    <mergeCell ref="B35:C35"/>
    <mergeCell ref="B38:C38"/>
    <mergeCell ref="B48:C48"/>
    <mergeCell ref="B16:C16"/>
    <mergeCell ref="B7:C7"/>
    <mergeCell ref="B8:C8"/>
    <mergeCell ref="B10:C10"/>
    <mergeCell ref="B11:C11"/>
    <mergeCell ref="B20:C20"/>
    <mergeCell ref="B9:C9"/>
    <mergeCell ref="B15:C15"/>
    <mergeCell ref="B12:C12"/>
    <mergeCell ref="B39:C39"/>
    <mergeCell ref="B13:C13"/>
    <mergeCell ref="B14:C14"/>
    <mergeCell ref="B19:C19"/>
    <mergeCell ref="B30:C30"/>
    <mergeCell ref="B42:C42"/>
    <mergeCell ref="B21:C21"/>
    <mergeCell ref="B46:C46"/>
    <mergeCell ref="B22:C22"/>
    <mergeCell ref="B36:C36"/>
    <mergeCell ref="B43:C43"/>
    <mergeCell ref="B44:C44"/>
    <mergeCell ref="B28:C28"/>
    <mergeCell ref="B27:C27"/>
    <mergeCell ref="B33:C33"/>
    <mergeCell ref="B34:C34"/>
    <mergeCell ref="B31:C31"/>
    <mergeCell ref="B37:C37"/>
    <mergeCell ref="B32:C32"/>
    <mergeCell ref="B40:C40"/>
    <mergeCell ref="B41:C41"/>
  </mergeCells>
  <phoneticPr fontId="2" type="noConversion"/>
  <pageMargins left="0.39370078740157483" right="0.39370078740157483" top="0.39370078740157483" bottom="0.78740157480314965" header="0.51181102362204722" footer="0.39370078740157483"/>
  <pageSetup paperSize="9" scale="5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249977111117893"/>
  </sheetPr>
  <dimension ref="A1:AC49"/>
  <sheetViews>
    <sheetView showGridLines="0" zoomScale="90" zoomScaleNormal="90" workbookViewId="0"/>
  </sheetViews>
  <sheetFormatPr baseColWidth="10" defaultColWidth="10.6640625" defaultRowHeight="13.2" x14ac:dyDescent="0.25"/>
  <cols>
    <col min="1" max="1" width="2.44140625" style="17" customWidth="1"/>
    <col min="2" max="2" width="22.6640625" style="17" customWidth="1"/>
    <col min="3" max="3" width="30.44140625" style="17" customWidth="1"/>
    <col min="4" max="5" width="10.6640625" style="17" customWidth="1"/>
    <col min="6" max="13" width="10.6640625" style="43" customWidth="1"/>
    <col min="14" max="29" width="10.6640625" style="17" customWidth="1"/>
    <col min="30" max="16384" width="10.6640625" style="17"/>
  </cols>
  <sheetData>
    <row r="1" spans="1:29" s="44" customFormat="1" ht="22.8" x14ac:dyDescent="0.25">
      <c r="A1" s="136" t="s">
        <v>69</v>
      </c>
      <c r="F1" s="45"/>
      <c r="G1" s="45"/>
      <c r="H1" s="45"/>
      <c r="I1" s="45"/>
      <c r="J1" s="45"/>
      <c r="K1" s="45"/>
      <c r="L1" s="45"/>
      <c r="M1" s="45"/>
    </row>
    <row r="2" spans="1:29" s="44" customFormat="1" x14ac:dyDescent="0.25">
      <c r="F2" s="45"/>
      <c r="G2" s="45"/>
      <c r="H2" s="45"/>
      <c r="I2" s="45"/>
      <c r="J2" s="45"/>
      <c r="K2" s="45"/>
      <c r="L2" s="45"/>
      <c r="M2" s="45"/>
    </row>
    <row r="3" spans="1:29" s="25" customFormat="1" ht="15" customHeight="1" x14ac:dyDescent="0.25">
      <c r="A3" s="154" t="s">
        <v>73</v>
      </c>
      <c r="B3" s="154"/>
      <c r="C3" s="152" t="str">
        <f>Planerfolgsrechnung!C3</f>
        <v>Muster AG</v>
      </c>
      <c r="D3" s="152"/>
      <c r="E3" s="152"/>
      <c r="F3" s="27"/>
      <c r="G3" s="27"/>
      <c r="H3" s="27"/>
      <c r="I3" s="27"/>
      <c r="J3" s="27"/>
      <c r="K3" s="27"/>
      <c r="L3" s="27"/>
      <c r="M3" s="27"/>
    </row>
    <row r="4" spans="1:29" s="25" customFormat="1" ht="15" customHeight="1" x14ac:dyDescent="0.25">
      <c r="A4" s="154" t="s">
        <v>49</v>
      </c>
      <c r="B4" s="154"/>
      <c r="C4" s="153">
        <f>Planerfolgsrechnung!C4</f>
        <v>45658</v>
      </c>
      <c r="D4" s="152"/>
      <c r="E4" s="152"/>
      <c r="F4" s="27"/>
      <c r="G4" s="27"/>
      <c r="H4" s="27"/>
      <c r="I4" s="27"/>
      <c r="J4" s="27"/>
      <c r="K4" s="27"/>
      <c r="L4" s="27"/>
      <c r="M4" s="27"/>
    </row>
    <row r="5" spans="1:29" s="25" customFormat="1" ht="15" customHeight="1" x14ac:dyDescent="0.25">
      <c r="F5" s="27"/>
      <c r="G5" s="27"/>
      <c r="H5" s="27"/>
      <c r="I5" s="27"/>
      <c r="J5" s="27"/>
      <c r="K5" s="27"/>
      <c r="L5" s="27"/>
      <c r="M5" s="27"/>
    </row>
    <row r="6" spans="1:29" s="47" customFormat="1" ht="15" customHeight="1" x14ac:dyDescent="0.25">
      <c r="A6" s="46"/>
      <c r="B6" s="46"/>
      <c r="C6" s="46"/>
      <c r="D6" s="146" t="s">
        <v>105</v>
      </c>
      <c r="E6" s="146"/>
      <c r="F6" s="146" t="s">
        <v>36</v>
      </c>
      <c r="G6" s="146"/>
      <c r="H6" s="146" t="s">
        <v>37</v>
      </c>
      <c r="I6" s="146"/>
      <c r="J6" s="146" t="s">
        <v>38</v>
      </c>
      <c r="K6" s="146"/>
      <c r="L6" s="146" t="s">
        <v>39</v>
      </c>
      <c r="M6" s="146"/>
      <c r="N6" s="146" t="s">
        <v>40</v>
      </c>
      <c r="O6" s="146"/>
      <c r="P6" s="146" t="s">
        <v>41</v>
      </c>
      <c r="Q6" s="146"/>
      <c r="R6" s="146" t="s">
        <v>42</v>
      </c>
      <c r="S6" s="146"/>
      <c r="T6" s="146" t="s">
        <v>43</v>
      </c>
      <c r="U6" s="146"/>
      <c r="V6" s="146" t="s">
        <v>44</v>
      </c>
      <c r="W6" s="146"/>
      <c r="X6" s="146" t="s">
        <v>45</v>
      </c>
      <c r="Y6" s="146"/>
      <c r="Z6" s="146" t="s">
        <v>46</v>
      </c>
      <c r="AA6" s="146"/>
      <c r="AB6" s="146" t="s">
        <v>47</v>
      </c>
      <c r="AC6" s="149"/>
    </row>
    <row r="7" spans="1:29" s="47" customFormat="1" ht="15" customHeight="1" x14ac:dyDescent="0.25">
      <c r="A7" s="48"/>
      <c r="B7" s="48"/>
      <c r="C7" s="48"/>
      <c r="D7" s="49" t="s">
        <v>34</v>
      </c>
      <c r="E7" s="49" t="s">
        <v>35</v>
      </c>
      <c r="F7" s="49" t="s">
        <v>48</v>
      </c>
      <c r="G7" s="49" t="s">
        <v>54</v>
      </c>
      <c r="H7" s="49" t="s">
        <v>48</v>
      </c>
      <c r="I7" s="49" t="s">
        <v>54</v>
      </c>
      <c r="J7" s="49" t="s">
        <v>48</v>
      </c>
      <c r="K7" s="49" t="s">
        <v>54</v>
      </c>
      <c r="L7" s="49" t="s">
        <v>48</v>
      </c>
      <c r="M7" s="49" t="s">
        <v>54</v>
      </c>
      <c r="N7" s="49" t="s">
        <v>48</v>
      </c>
      <c r="O7" s="49" t="s">
        <v>54</v>
      </c>
      <c r="P7" s="49" t="s">
        <v>48</v>
      </c>
      <c r="Q7" s="49" t="s">
        <v>54</v>
      </c>
      <c r="R7" s="49" t="s">
        <v>48</v>
      </c>
      <c r="S7" s="49" t="s">
        <v>54</v>
      </c>
      <c r="T7" s="49" t="s">
        <v>48</v>
      </c>
      <c r="U7" s="49" t="s">
        <v>54</v>
      </c>
      <c r="V7" s="49" t="s">
        <v>48</v>
      </c>
      <c r="W7" s="49" t="s">
        <v>54</v>
      </c>
      <c r="X7" s="49" t="s">
        <v>48</v>
      </c>
      <c r="Y7" s="49" t="s">
        <v>54</v>
      </c>
      <c r="Z7" s="49" t="s">
        <v>48</v>
      </c>
      <c r="AA7" s="49" t="s">
        <v>54</v>
      </c>
      <c r="AB7" s="49" t="s">
        <v>48</v>
      </c>
      <c r="AC7" s="50" t="s">
        <v>54</v>
      </c>
    </row>
    <row r="8" spans="1:29" s="53" customFormat="1" ht="15" customHeight="1" x14ac:dyDescent="0.25">
      <c r="A8" s="51"/>
      <c r="B8" s="150" t="s">
        <v>10</v>
      </c>
      <c r="C8" s="151"/>
      <c r="D8" s="52">
        <f>F8</f>
        <v>0</v>
      </c>
      <c r="E8" s="52">
        <f>G8</f>
        <v>0</v>
      </c>
      <c r="F8" s="14"/>
      <c r="G8" s="14"/>
      <c r="H8" s="14">
        <f t="shared" ref="H8:Q8" si="0">F46</f>
        <v>0</v>
      </c>
      <c r="I8" s="14">
        <f t="shared" si="0"/>
        <v>0</v>
      </c>
      <c r="J8" s="14">
        <f t="shared" si="0"/>
        <v>0</v>
      </c>
      <c r="K8" s="14">
        <f t="shared" si="0"/>
        <v>0</v>
      </c>
      <c r="L8" s="14">
        <f t="shared" si="0"/>
        <v>0</v>
      </c>
      <c r="M8" s="14">
        <f t="shared" si="0"/>
        <v>0</v>
      </c>
      <c r="N8" s="14">
        <f t="shared" si="0"/>
        <v>0</v>
      </c>
      <c r="O8" s="14">
        <f t="shared" si="0"/>
        <v>0</v>
      </c>
      <c r="P8" s="14">
        <f t="shared" si="0"/>
        <v>0</v>
      </c>
      <c r="Q8" s="14">
        <f t="shared" si="0"/>
        <v>0</v>
      </c>
      <c r="R8" s="52">
        <f>P46</f>
        <v>0</v>
      </c>
      <c r="S8" s="52">
        <f>Q46</f>
        <v>0</v>
      </c>
      <c r="T8" s="52">
        <f t="shared" ref="T8:AC8" si="1">R46</f>
        <v>0</v>
      </c>
      <c r="U8" s="52">
        <f t="shared" si="1"/>
        <v>0</v>
      </c>
      <c r="V8" s="52">
        <f t="shared" si="1"/>
        <v>0</v>
      </c>
      <c r="W8" s="52">
        <f t="shared" si="1"/>
        <v>0</v>
      </c>
      <c r="X8" s="52">
        <f t="shared" si="1"/>
        <v>0</v>
      </c>
      <c r="Y8" s="52">
        <f t="shared" si="1"/>
        <v>0</v>
      </c>
      <c r="Z8" s="52">
        <f t="shared" si="1"/>
        <v>0</v>
      </c>
      <c r="AA8" s="52">
        <f t="shared" si="1"/>
        <v>0</v>
      </c>
      <c r="AB8" s="52">
        <f t="shared" si="1"/>
        <v>0</v>
      </c>
      <c r="AC8" s="52">
        <f t="shared" si="1"/>
        <v>0</v>
      </c>
    </row>
    <row r="9" spans="1:29" s="25" customFormat="1" ht="15" customHeight="1" x14ac:dyDescent="0.25">
      <c r="A9" s="54"/>
      <c r="B9" s="142" t="s">
        <v>11</v>
      </c>
      <c r="C9" s="139"/>
      <c r="D9" s="15">
        <f t="shared" ref="D9:E11" si="2">F9+H9+J9+L9+N9+P9+R9+T9+V9+X9+Z9+AB9</f>
        <v>0</v>
      </c>
      <c r="E9" s="15">
        <f t="shared" si="2"/>
        <v>0</v>
      </c>
      <c r="F9" s="9"/>
      <c r="G9" s="9"/>
      <c r="H9" s="9"/>
      <c r="I9" s="9"/>
      <c r="J9" s="9"/>
      <c r="K9" s="9"/>
      <c r="L9" s="9"/>
      <c r="M9" s="9"/>
      <c r="N9" s="9"/>
      <c r="O9" s="9"/>
      <c r="P9" s="9"/>
      <c r="Q9" s="9"/>
      <c r="R9" s="9"/>
      <c r="S9" s="9"/>
      <c r="T9" s="9"/>
      <c r="U9" s="9"/>
      <c r="V9" s="9"/>
      <c r="W9" s="9"/>
      <c r="X9" s="9"/>
      <c r="Y9" s="9"/>
      <c r="Z9" s="9"/>
      <c r="AA9" s="9"/>
      <c r="AB9" s="15"/>
      <c r="AC9" s="15"/>
    </row>
    <row r="10" spans="1:29" s="25" customFormat="1" ht="15" customHeight="1" x14ac:dyDescent="0.25">
      <c r="A10" s="55" t="s">
        <v>12</v>
      </c>
      <c r="B10" s="142" t="s">
        <v>13</v>
      </c>
      <c r="C10" s="139"/>
      <c r="D10" s="15">
        <f t="shared" si="2"/>
        <v>0</v>
      </c>
      <c r="E10" s="15">
        <f t="shared" si="2"/>
        <v>0</v>
      </c>
      <c r="F10" s="9"/>
      <c r="G10" s="9"/>
      <c r="H10" s="9"/>
      <c r="I10" s="9"/>
      <c r="J10" s="9"/>
      <c r="K10" s="9"/>
      <c r="L10" s="9"/>
      <c r="M10" s="9"/>
      <c r="N10" s="9"/>
      <c r="O10" s="9"/>
      <c r="P10" s="9"/>
      <c r="Q10" s="9"/>
      <c r="R10" s="9"/>
      <c r="S10" s="9"/>
      <c r="T10" s="9"/>
      <c r="U10" s="9"/>
      <c r="V10" s="9"/>
      <c r="W10" s="9"/>
      <c r="X10" s="9"/>
      <c r="Y10" s="9"/>
      <c r="Z10" s="9"/>
      <c r="AA10" s="9"/>
      <c r="AB10" s="15"/>
      <c r="AC10" s="15"/>
    </row>
    <row r="11" spans="1:29" s="25" customFormat="1" ht="15" customHeight="1" x14ac:dyDescent="0.25">
      <c r="A11" s="55" t="s">
        <v>12</v>
      </c>
      <c r="B11" s="142" t="s">
        <v>14</v>
      </c>
      <c r="C11" s="139"/>
      <c r="D11" s="15">
        <f t="shared" si="2"/>
        <v>0</v>
      </c>
      <c r="E11" s="15">
        <f t="shared" si="2"/>
        <v>0</v>
      </c>
      <c r="F11" s="9"/>
      <c r="G11" s="9"/>
      <c r="H11" s="9"/>
      <c r="I11" s="9"/>
      <c r="J11" s="9"/>
      <c r="K11" s="9"/>
      <c r="L11" s="9"/>
      <c r="M11" s="9"/>
      <c r="N11" s="9"/>
      <c r="O11" s="9"/>
      <c r="P11" s="9"/>
      <c r="Q11" s="9"/>
      <c r="R11" s="9"/>
      <c r="S11" s="9"/>
      <c r="T11" s="9"/>
      <c r="U11" s="9"/>
      <c r="V11" s="9"/>
      <c r="W11" s="9"/>
      <c r="X11" s="9"/>
      <c r="Y11" s="9"/>
      <c r="Z11" s="9"/>
      <c r="AA11" s="9"/>
      <c r="AB11" s="15"/>
      <c r="AC11" s="15"/>
    </row>
    <row r="12" spans="1:29" s="25" customFormat="1" ht="15" customHeight="1" x14ac:dyDescent="0.25">
      <c r="A12" s="56" t="s">
        <v>15</v>
      </c>
      <c r="B12" s="143" t="s">
        <v>16</v>
      </c>
      <c r="C12" s="144"/>
      <c r="D12" s="57">
        <f t="shared" ref="D12:AC12" si="3">SUM(D9:D11)</f>
        <v>0</v>
      </c>
      <c r="E12" s="57">
        <f t="shared" si="3"/>
        <v>0</v>
      </c>
      <c r="F12" s="39">
        <f t="shared" si="3"/>
        <v>0</v>
      </c>
      <c r="G12" s="39">
        <f t="shared" si="3"/>
        <v>0</v>
      </c>
      <c r="H12" s="39">
        <f t="shared" si="3"/>
        <v>0</v>
      </c>
      <c r="I12" s="39">
        <f t="shared" si="3"/>
        <v>0</v>
      </c>
      <c r="J12" s="39">
        <f t="shared" si="3"/>
        <v>0</v>
      </c>
      <c r="K12" s="39">
        <f t="shared" si="3"/>
        <v>0</v>
      </c>
      <c r="L12" s="39">
        <f t="shared" si="3"/>
        <v>0</v>
      </c>
      <c r="M12" s="39">
        <f t="shared" si="3"/>
        <v>0</v>
      </c>
      <c r="N12" s="39">
        <f t="shared" si="3"/>
        <v>0</v>
      </c>
      <c r="O12" s="39">
        <f t="shared" si="3"/>
        <v>0</v>
      </c>
      <c r="P12" s="39">
        <f t="shared" si="3"/>
        <v>0</v>
      </c>
      <c r="Q12" s="39">
        <f t="shared" si="3"/>
        <v>0</v>
      </c>
      <c r="R12" s="39">
        <f t="shared" si="3"/>
        <v>0</v>
      </c>
      <c r="S12" s="39">
        <f t="shared" si="3"/>
        <v>0</v>
      </c>
      <c r="T12" s="39">
        <f t="shared" si="3"/>
        <v>0</v>
      </c>
      <c r="U12" s="39">
        <f t="shared" si="3"/>
        <v>0</v>
      </c>
      <c r="V12" s="39">
        <f t="shared" si="3"/>
        <v>0</v>
      </c>
      <c r="W12" s="39">
        <f t="shared" si="3"/>
        <v>0</v>
      </c>
      <c r="X12" s="39">
        <f t="shared" si="3"/>
        <v>0</v>
      </c>
      <c r="Y12" s="39">
        <f t="shared" si="3"/>
        <v>0</v>
      </c>
      <c r="Z12" s="39">
        <f t="shared" si="3"/>
        <v>0</v>
      </c>
      <c r="AA12" s="39">
        <f t="shared" si="3"/>
        <v>0</v>
      </c>
      <c r="AB12" s="39">
        <f t="shared" si="3"/>
        <v>0</v>
      </c>
      <c r="AC12" s="39">
        <f t="shared" si="3"/>
        <v>0</v>
      </c>
    </row>
    <row r="13" spans="1:29" s="25" customFormat="1" ht="15" customHeight="1" x14ac:dyDescent="0.25">
      <c r="A13" s="58"/>
      <c r="B13" s="26"/>
      <c r="C13" s="26"/>
      <c r="D13" s="59"/>
      <c r="E13" s="59"/>
      <c r="F13" s="60"/>
      <c r="G13" s="60"/>
      <c r="H13" s="60"/>
      <c r="I13" s="60"/>
      <c r="J13" s="60"/>
      <c r="K13" s="60"/>
      <c r="L13" s="60"/>
      <c r="M13" s="60"/>
      <c r="N13" s="60"/>
      <c r="O13" s="60"/>
      <c r="P13" s="60"/>
      <c r="Q13" s="60"/>
      <c r="R13" s="60"/>
      <c r="S13" s="60"/>
      <c r="T13" s="60"/>
      <c r="U13" s="60"/>
      <c r="V13" s="60"/>
      <c r="W13" s="60"/>
      <c r="X13" s="60"/>
      <c r="Y13" s="60"/>
      <c r="Z13" s="60"/>
      <c r="AA13" s="60"/>
      <c r="AB13" s="60"/>
      <c r="AC13" s="60"/>
    </row>
    <row r="14" spans="1:29" s="35" customFormat="1" ht="15" customHeight="1" x14ac:dyDescent="0.25">
      <c r="A14" s="61"/>
      <c r="B14" s="147" t="s">
        <v>17</v>
      </c>
      <c r="C14" s="148"/>
      <c r="D14" s="62">
        <f t="shared" ref="D14:AC14" si="4">D8+D12</f>
        <v>0</v>
      </c>
      <c r="E14" s="62">
        <f t="shared" si="4"/>
        <v>0</v>
      </c>
      <c r="F14" s="62">
        <f>F8+F12</f>
        <v>0</v>
      </c>
      <c r="G14" s="62">
        <f t="shared" si="4"/>
        <v>0</v>
      </c>
      <c r="H14" s="62">
        <f t="shared" si="4"/>
        <v>0</v>
      </c>
      <c r="I14" s="62">
        <f t="shared" si="4"/>
        <v>0</v>
      </c>
      <c r="J14" s="62">
        <f t="shared" si="4"/>
        <v>0</v>
      </c>
      <c r="K14" s="62">
        <f t="shared" si="4"/>
        <v>0</v>
      </c>
      <c r="L14" s="62">
        <f t="shared" si="4"/>
        <v>0</v>
      </c>
      <c r="M14" s="62">
        <f t="shared" si="4"/>
        <v>0</v>
      </c>
      <c r="N14" s="62">
        <f t="shared" si="4"/>
        <v>0</v>
      </c>
      <c r="O14" s="62">
        <f t="shared" si="4"/>
        <v>0</v>
      </c>
      <c r="P14" s="62">
        <f t="shared" si="4"/>
        <v>0</v>
      </c>
      <c r="Q14" s="62">
        <f t="shared" si="4"/>
        <v>0</v>
      </c>
      <c r="R14" s="62">
        <f t="shared" si="4"/>
        <v>0</v>
      </c>
      <c r="S14" s="62">
        <f t="shared" si="4"/>
        <v>0</v>
      </c>
      <c r="T14" s="62">
        <f t="shared" si="4"/>
        <v>0</v>
      </c>
      <c r="U14" s="62">
        <f t="shared" si="4"/>
        <v>0</v>
      </c>
      <c r="V14" s="62">
        <f t="shared" si="4"/>
        <v>0</v>
      </c>
      <c r="W14" s="62">
        <f t="shared" si="4"/>
        <v>0</v>
      </c>
      <c r="X14" s="62">
        <f t="shared" si="4"/>
        <v>0</v>
      </c>
      <c r="Y14" s="62">
        <f t="shared" si="4"/>
        <v>0</v>
      </c>
      <c r="Z14" s="62">
        <f t="shared" si="4"/>
        <v>0</v>
      </c>
      <c r="AA14" s="62">
        <f t="shared" si="4"/>
        <v>0</v>
      </c>
      <c r="AB14" s="62">
        <f t="shared" si="4"/>
        <v>0</v>
      </c>
      <c r="AC14" s="62">
        <f t="shared" si="4"/>
        <v>0</v>
      </c>
    </row>
    <row r="15" spans="1:29" s="25" customFormat="1" ht="15" customHeight="1" x14ac:dyDescent="0.25">
      <c r="A15" s="54" t="s">
        <v>18</v>
      </c>
      <c r="B15" s="142" t="s">
        <v>19</v>
      </c>
      <c r="C15" s="139"/>
      <c r="D15" s="15">
        <f t="shared" ref="D15:D30" si="5">F15+H15+J15+L15+N15+P15+R15+T15+V15+X15+Z15+AB15</f>
        <v>0</v>
      </c>
      <c r="E15" s="15">
        <f t="shared" ref="E15:E30" si="6">G15+I15+K15+M15+O15+Q15+S15+U15+W15+Y15+AA15+AC15</f>
        <v>0</v>
      </c>
      <c r="F15" s="9"/>
      <c r="G15" s="9"/>
      <c r="H15" s="9"/>
      <c r="I15" s="15"/>
      <c r="J15" s="15"/>
      <c r="K15" s="15"/>
      <c r="L15" s="15"/>
      <c r="M15" s="15"/>
      <c r="N15" s="15"/>
      <c r="O15" s="15"/>
      <c r="P15" s="15"/>
      <c r="Q15" s="15"/>
      <c r="R15" s="15"/>
      <c r="S15" s="15"/>
      <c r="T15" s="15"/>
      <c r="U15" s="15"/>
      <c r="V15" s="15"/>
      <c r="W15" s="15"/>
      <c r="X15" s="15"/>
      <c r="Y15" s="15"/>
      <c r="Z15" s="15"/>
      <c r="AA15" s="15"/>
      <c r="AB15" s="15"/>
      <c r="AC15" s="15"/>
    </row>
    <row r="16" spans="1:29" s="25" customFormat="1" ht="15" customHeight="1" x14ac:dyDescent="0.25">
      <c r="A16" s="55" t="s">
        <v>18</v>
      </c>
      <c r="B16" s="142" t="s">
        <v>248</v>
      </c>
      <c r="C16" s="139"/>
      <c r="D16" s="15">
        <f t="shared" si="5"/>
        <v>0</v>
      </c>
      <c r="E16" s="15">
        <f t="shared" si="6"/>
        <v>0</v>
      </c>
      <c r="F16" s="9"/>
      <c r="G16" s="9"/>
      <c r="H16" s="9"/>
      <c r="I16" s="15"/>
      <c r="J16" s="15"/>
      <c r="K16" s="15"/>
      <c r="L16" s="15"/>
      <c r="M16" s="15"/>
      <c r="N16" s="15"/>
      <c r="O16" s="15"/>
      <c r="P16" s="15"/>
      <c r="Q16" s="15"/>
      <c r="R16" s="15"/>
      <c r="S16" s="15"/>
      <c r="T16" s="15"/>
      <c r="U16" s="15"/>
      <c r="V16" s="15"/>
      <c r="W16" s="15"/>
      <c r="X16" s="15"/>
      <c r="Y16" s="15"/>
      <c r="Z16" s="15"/>
      <c r="AA16" s="15"/>
      <c r="AB16" s="15"/>
      <c r="AC16" s="15"/>
    </row>
    <row r="17" spans="1:29" s="25" customFormat="1" ht="15" customHeight="1" x14ac:dyDescent="0.25">
      <c r="A17" s="55" t="s">
        <v>18</v>
      </c>
      <c r="B17" s="138" t="s">
        <v>256</v>
      </c>
      <c r="C17" s="155"/>
      <c r="D17" s="15">
        <f t="shared" si="5"/>
        <v>0</v>
      </c>
      <c r="E17" s="15">
        <f t="shared" si="6"/>
        <v>0</v>
      </c>
      <c r="F17" s="9"/>
      <c r="G17" s="9"/>
      <c r="H17" s="9"/>
      <c r="I17" s="15"/>
      <c r="J17" s="15"/>
      <c r="K17" s="15"/>
      <c r="L17" s="15"/>
      <c r="M17" s="15"/>
      <c r="N17" s="15"/>
      <c r="O17" s="15"/>
      <c r="P17" s="15"/>
      <c r="Q17" s="15"/>
      <c r="R17" s="15"/>
      <c r="S17" s="15"/>
      <c r="T17" s="15"/>
      <c r="U17" s="15"/>
      <c r="V17" s="15"/>
      <c r="W17" s="15"/>
      <c r="X17" s="15"/>
      <c r="Y17" s="15"/>
      <c r="Z17" s="15"/>
      <c r="AA17" s="15"/>
      <c r="AB17" s="15"/>
      <c r="AC17" s="15"/>
    </row>
    <row r="18" spans="1:29" s="25" customFormat="1" ht="15" customHeight="1" x14ac:dyDescent="0.25">
      <c r="A18" s="55" t="s">
        <v>18</v>
      </c>
      <c r="B18" s="138" t="s">
        <v>250</v>
      </c>
      <c r="C18" s="139"/>
      <c r="D18" s="15">
        <f t="shared" si="5"/>
        <v>0</v>
      </c>
      <c r="E18" s="15">
        <f t="shared" si="6"/>
        <v>0</v>
      </c>
      <c r="F18" s="9"/>
      <c r="G18" s="9"/>
      <c r="H18" s="9"/>
      <c r="I18" s="15"/>
      <c r="J18" s="15"/>
      <c r="K18" s="15"/>
      <c r="L18" s="15"/>
      <c r="M18" s="15"/>
      <c r="N18" s="15"/>
      <c r="O18" s="15"/>
      <c r="P18" s="15"/>
      <c r="Q18" s="15"/>
      <c r="R18" s="15"/>
      <c r="S18" s="15"/>
      <c r="T18" s="15"/>
      <c r="U18" s="15"/>
      <c r="V18" s="15"/>
      <c r="W18" s="15"/>
      <c r="X18" s="15"/>
      <c r="Y18" s="15"/>
      <c r="Z18" s="15"/>
      <c r="AA18" s="15"/>
      <c r="AB18" s="15"/>
      <c r="AC18" s="15"/>
    </row>
    <row r="19" spans="1:29" s="25" customFormat="1" ht="15" customHeight="1" x14ac:dyDescent="0.25">
      <c r="A19" s="55" t="s">
        <v>18</v>
      </c>
      <c r="B19" s="140" t="s">
        <v>246</v>
      </c>
      <c r="C19" s="138"/>
      <c r="D19" s="15">
        <f t="shared" si="5"/>
        <v>0</v>
      </c>
      <c r="E19" s="15">
        <f t="shared" si="6"/>
        <v>0</v>
      </c>
      <c r="F19" s="9"/>
      <c r="G19" s="9"/>
      <c r="H19" s="9"/>
      <c r="I19" s="15"/>
      <c r="J19" s="15"/>
      <c r="K19" s="15"/>
      <c r="L19" s="15"/>
      <c r="M19" s="15"/>
      <c r="N19" s="15"/>
      <c r="O19" s="15"/>
      <c r="P19" s="15"/>
      <c r="Q19" s="15"/>
      <c r="R19" s="15"/>
      <c r="S19" s="15"/>
      <c r="T19" s="15"/>
      <c r="U19" s="15"/>
      <c r="V19" s="15"/>
      <c r="W19" s="15"/>
      <c r="X19" s="15"/>
      <c r="Y19" s="15"/>
      <c r="Z19" s="15"/>
      <c r="AA19" s="15"/>
      <c r="AB19" s="15"/>
      <c r="AC19" s="15"/>
    </row>
    <row r="20" spans="1:29" s="25" customFormat="1" ht="15" customHeight="1" x14ac:dyDescent="0.25">
      <c r="A20" s="55" t="s">
        <v>18</v>
      </c>
      <c r="B20" s="140" t="s">
        <v>257</v>
      </c>
      <c r="C20" s="138"/>
      <c r="D20" s="15">
        <f t="shared" si="5"/>
        <v>0</v>
      </c>
      <c r="E20" s="15">
        <f t="shared" si="6"/>
        <v>0</v>
      </c>
      <c r="F20" s="9"/>
      <c r="G20" s="9"/>
      <c r="H20" s="9"/>
      <c r="I20" s="15"/>
      <c r="J20" s="15"/>
      <c r="K20" s="15"/>
      <c r="L20" s="15"/>
      <c r="M20" s="15"/>
      <c r="N20" s="15"/>
      <c r="O20" s="15"/>
      <c r="P20" s="15"/>
      <c r="Q20" s="15"/>
      <c r="R20" s="15"/>
      <c r="S20" s="15"/>
      <c r="T20" s="15"/>
      <c r="U20" s="15"/>
      <c r="V20" s="15"/>
      <c r="W20" s="15"/>
      <c r="X20" s="15"/>
      <c r="Y20" s="15"/>
      <c r="Z20" s="15"/>
      <c r="AA20" s="15"/>
      <c r="AB20" s="15"/>
      <c r="AC20" s="15"/>
    </row>
    <row r="21" spans="1:29" s="25" customFormat="1" ht="15" customHeight="1" x14ac:dyDescent="0.25">
      <c r="A21" s="55" t="s">
        <v>18</v>
      </c>
      <c r="B21" s="138" t="s">
        <v>252</v>
      </c>
      <c r="C21" s="139"/>
      <c r="D21" s="15">
        <f t="shared" si="5"/>
        <v>0</v>
      </c>
      <c r="E21" s="15">
        <f t="shared" si="6"/>
        <v>0</v>
      </c>
      <c r="F21" s="9"/>
      <c r="G21" s="9"/>
      <c r="H21" s="9"/>
      <c r="I21" s="15"/>
      <c r="J21" s="15"/>
      <c r="K21" s="15"/>
      <c r="L21" s="15"/>
      <c r="M21" s="15"/>
      <c r="N21" s="15"/>
      <c r="O21" s="15"/>
      <c r="P21" s="15"/>
      <c r="Q21" s="15"/>
      <c r="R21" s="15"/>
      <c r="S21" s="15"/>
      <c r="T21" s="15"/>
      <c r="U21" s="15"/>
      <c r="V21" s="15"/>
      <c r="W21" s="15"/>
      <c r="X21" s="15"/>
      <c r="Y21" s="15"/>
      <c r="Z21" s="15"/>
      <c r="AA21" s="15"/>
      <c r="AB21" s="15"/>
      <c r="AC21" s="15"/>
    </row>
    <row r="22" spans="1:29" s="25" customFormat="1" ht="15" customHeight="1" x14ac:dyDescent="0.25">
      <c r="A22" s="55" t="s">
        <v>18</v>
      </c>
      <c r="B22" s="140" t="s">
        <v>115</v>
      </c>
      <c r="C22" s="138"/>
      <c r="D22" s="15">
        <f t="shared" si="5"/>
        <v>0</v>
      </c>
      <c r="E22" s="15">
        <f t="shared" si="6"/>
        <v>0</v>
      </c>
      <c r="F22" s="9"/>
      <c r="G22" s="9"/>
      <c r="H22" s="9"/>
      <c r="I22" s="15"/>
      <c r="J22" s="15"/>
      <c r="K22" s="15"/>
      <c r="L22" s="15"/>
      <c r="M22" s="15"/>
      <c r="N22" s="15"/>
      <c r="O22" s="15"/>
      <c r="P22" s="15"/>
      <c r="Q22" s="15"/>
      <c r="R22" s="15"/>
      <c r="S22" s="15"/>
      <c r="T22" s="15"/>
      <c r="U22" s="15"/>
      <c r="V22" s="15"/>
      <c r="W22" s="15"/>
      <c r="X22" s="15"/>
      <c r="Y22" s="15"/>
      <c r="Z22" s="15"/>
      <c r="AA22" s="15"/>
      <c r="AB22" s="15"/>
      <c r="AC22" s="15"/>
    </row>
    <row r="23" spans="1:29" s="25" customFormat="1" ht="15" customHeight="1" x14ac:dyDescent="0.25">
      <c r="A23" s="55" t="s">
        <v>18</v>
      </c>
      <c r="B23" s="41" t="s">
        <v>253</v>
      </c>
      <c r="C23" s="41"/>
      <c r="D23" s="15">
        <f t="shared" si="5"/>
        <v>0</v>
      </c>
      <c r="E23" s="15">
        <f t="shared" si="6"/>
        <v>0</v>
      </c>
      <c r="F23" s="9"/>
      <c r="G23" s="9"/>
      <c r="H23" s="9"/>
      <c r="I23" s="15"/>
      <c r="J23" s="15"/>
      <c r="K23" s="15"/>
      <c r="L23" s="15"/>
      <c r="M23" s="15"/>
      <c r="N23" s="15"/>
      <c r="O23" s="15"/>
      <c r="P23" s="15"/>
      <c r="Q23" s="15"/>
      <c r="R23" s="15"/>
      <c r="S23" s="15"/>
      <c r="T23" s="15"/>
      <c r="U23" s="15"/>
      <c r="V23" s="15"/>
      <c r="W23" s="15"/>
      <c r="X23" s="15"/>
      <c r="Y23" s="15"/>
      <c r="Z23" s="15"/>
      <c r="AA23" s="15"/>
      <c r="AB23" s="15"/>
      <c r="AC23" s="15"/>
    </row>
    <row r="24" spans="1:29" s="25" customFormat="1" ht="15" customHeight="1" x14ac:dyDescent="0.25">
      <c r="A24" s="55" t="s">
        <v>18</v>
      </c>
      <c r="B24" s="140" t="s">
        <v>254</v>
      </c>
      <c r="C24" s="138"/>
      <c r="D24" s="15">
        <f t="shared" si="5"/>
        <v>0</v>
      </c>
      <c r="E24" s="15">
        <f t="shared" si="6"/>
        <v>0</v>
      </c>
      <c r="F24" s="9"/>
      <c r="G24" s="9"/>
      <c r="H24" s="9"/>
      <c r="I24" s="15"/>
      <c r="J24" s="15"/>
      <c r="K24" s="15"/>
      <c r="L24" s="15"/>
      <c r="M24" s="15"/>
      <c r="N24" s="15"/>
      <c r="O24" s="15"/>
      <c r="P24" s="15"/>
      <c r="Q24" s="15"/>
      <c r="R24" s="15"/>
      <c r="S24" s="15"/>
      <c r="T24" s="15"/>
      <c r="U24" s="15"/>
      <c r="V24" s="15"/>
      <c r="W24" s="15"/>
      <c r="X24" s="15"/>
      <c r="Y24" s="15"/>
      <c r="Z24" s="15"/>
      <c r="AA24" s="15"/>
      <c r="AB24" s="15"/>
      <c r="AC24" s="15"/>
    </row>
    <row r="25" spans="1:29" s="25" customFormat="1" ht="15" customHeight="1" x14ac:dyDescent="0.25">
      <c r="A25" s="55" t="s">
        <v>18</v>
      </c>
      <c r="B25" s="140" t="s">
        <v>59</v>
      </c>
      <c r="C25" s="138"/>
      <c r="D25" s="15">
        <f t="shared" si="5"/>
        <v>0</v>
      </c>
      <c r="E25" s="15">
        <f t="shared" si="6"/>
        <v>0</v>
      </c>
      <c r="F25" s="9"/>
      <c r="G25" s="9"/>
      <c r="H25" s="9"/>
      <c r="I25" s="15"/>
      <c r="J25" s="15"/>
      <c r="K25" s="15"/>
      <c r="L25" s="15"/>
      <c r="M25" s="15"/>
      <c r="N25" s="15"/>
      <c r="O25" s="15"/>
      <c r="P25" s="15"/>
      <c r="Q25" s="15"/>
      <c r="R25" s="15"/>
      <c r="S25" s="15"/>
      <c r="T25" s="15"/>
      <c r="U25" s="15"/>
      <c r="V25" s="15"/>
      <c r="W25" s="15"/>
      <c r="X25" s="15"/>
      <c r="Y25" s="15"/>
      <c r="Z25" s="15"/>
      <c r="AA25" s="15"/>
      <c r="AB25" s="15"/>
      <c r="AC25" s="15"/>
    </row>
    <row r="26" spans="1:29" s="25" customFormat="1" ht="15" customHeight="1" x14ac:dyDescent="0.25">
      <c r="A26" s="55" t="s">
        <v>18</v>
      </c>
      <c r="B26" s="138" t="s">
        <v>116</v>
      </c>
      <c r="C26" s="139"/>
      <c r="D26" s="15">
        <f t="shared" si="5"/>
        <v>0</v>
      </c>
      <c r="E26" s="15">
        <f t="shared" si="6"/>
        <v>0</v>
      </c>
      <c r="F26" s="9"/>
      <c r="G26" s="9"/>
      <c r="H26" s="9"/>
      <c r="I26" s="15"/>
      <c r="J26" s="15"/>
      <c r="K26" s="15"/>
      <c r="L26" s="15"/>
      <c r="M26" s="15"/>
      <c r="N26" s="15"/>
      <c r="O26" s="15"/>
      <c r="P26" s="15"/>
      <c r="Q26" s="15"/>
      <c r="R26" s="15"/>
      <c r="S26" s="15"/>
      <c r="T26" s="15"/>
      <c r="U26" s="15"/>
      <c r="V26" s="15"/>
      <c r="W26" s="15"/>
      <c r="X26" s="15"/>
      <c r="Y26" s="15"/>
      <c r="Z26" s="15"/>
      <c r="AA26" s="15"/>
      <c r="AB26" s="15"/>
      <c r="AC26" s="15"/>
    </row>
    <row r="27" spans="1:29" s="25" customFormat="1" ht="15" customHeight="1" x14ac:dyDescent="0.25">
      <c r="A27" s="55" t="s">
        <v>18</v>
      </c>
      <c r="B27" s="138" t="s">
        <v>255</v>
      </c>
      <c r="C27" s="139"/>
      <c r="D27" s="15">
        <f t="shared" si="5"/>
        <v>0</v>
      </c>
      <c r="E27" s="15">
        <f t="shared" si="6"/>
        <v>0</v>
      </c>
      <c r="F27" s="9"/>
      <c r="G27" s="9"/>
      <c r="H27" s="9"/>
      <c r="I27" s="15"/>
      <c r="J27" s="15"/>
      <c r="K27" s="15"/>
      <c r="L27" s="15"/>
      <c r="M27" s="15"/>
      <c r="N27" s="15"/>
      <c r="O27" s="15"/>
      <c r="P27" s="15"/>
      <c r="Q27" s="15"/>
      <c r="R27" s="15"/>
      <c r="S27" s="15"/>
      <c r="T27" s="15"/>
      <c r="U27" s="15"/>
      <c r="V27" s="15"/>
      <c r="W27" s="15"/>
      <c r="X27" s="15"/>
      <c r="Y27" s="15"/>
      <c r="Z27" s="15"/>
      <c r="AA27" s="15"/>
      <c r="AB27" s="15"/>
      <c r="AC27" s="15"/>
    </row>
    <row r="28" spans="1:29" s="25" customFormat="1" ht="15" customHeight="1" x14ac:dyDescent="0.25">
      <c r="A28" s="55" t="s">
        <v>18</v>
      </c>
      <c r="B28" s="140" t="s">
        <v>58</v>
      </c>
      <c r="C28" s="138"/>
      <c r="D28" s="15">
        <f t="shared" si="5"/>
        <v>0</v>
      </c>
      <c r="E28" s="15">
        <f t="shared" si="6"/>
        <v>0</v>
      </c>
      <c r="F28" s="9"/>
      <c r="G28" s="9"/>
      <c r="H28" s="9"/>
      <c r="I28" s="15"/>
      <c r="J28" s="15"/>
      <c r="K28" s="15"/>
      <c r="L28" s="15"/>
      <c r="M28" s="15"/>
      <c r="N28" s="15"/>
      <c r="O28" s="15"/>
      <c r="P28" s="15"/>
      <c r="Q28" s="15"/>
      <c r="R28" s="15"/>
      <c r="S28" s="15"/>
      <c r="T28" s="15"/>
      <c r="U28" s="15"/>
      <c r="V28" s="15"/>
      <c r="W28" s="15"/>
      <c r="X28" s="15"/>
      <c r="Y28" s="15"/>
      <c r="Z28" s="15"/>
      <c r="AA28" s="15"/>
      <c r="AB28" s="15"/>
      <c r="AC28" s="15"/>
    </row>
    <row r="29" spans="1:29" s="25" customFormat="1" ht="15" customHeight="1" x14ac:dyDescent="0.25">
      <c r="A29" s="55" t="s">
        <v>18</v>
      </c>
      <c r="B29" s="138" t="s">
        <v>20</v>
      </c>
      <c r="C29" s="139"/>
      <c r="D29" s="15">
        <f t="shared" si="5"/>
        <v>0</v>
      </c>
      <c r="E29" s="15">
        <f t="shared" si="6"/>
        <v>0</v>
      </c>
      <c r="F29" s="9"/>
      <c r="G29" s="9"/>
      <c r="H29" s="9"/>
      <c r="I29" s="15"/>
      <c r="J29" s="15"/>
      <c r="K29" s="15"/>
      <c r="L29" s="15"/>
      <c r="M29" s="15"/>
      <c r="N29" s="15"/>
      <c r="O29" s="15"/>
      <c r="P29" s="15"/>
      <c r="Q29" s="15"/>
      <c r="R29" s="15"/>
      <c r="S29" s="15"/>
      <c r="T29" s="15"/>
      <c r="U29" s="15"/>
      <c r="V29" s="15"/>
      <c r="W29" s="15"/>
      <c r="X29" s="15"/>
      <c r="Y29" s="15"/>
      <c r="Z29" s="15"/>
      <c r="AA29" s="15"/>
      <c r="AB29" s="15"/>
      <c r="AC29" s="15"/>
    </row>
    <row r="30" spans="1:29" s="25" customFormat="1" ht="15" customHeight="1" x14ac:dyDescent="0.25">
      <c r="A30" s="55" t="s">
        <v>18</v>
      </c>
      <c r="B30" s="142" t="s">
        <v>60</v>
      </c>
      <c r="C30" s="139"/>
      <c r="D30" s="15">
        <f t="shared" si="5"/>
        <v>0</v>
      </c>
      <c r="E30" s="15">
        <f t="shared" si="6"/>
        <v>0</v>
      </c>
      <c r="F30" s="9"/>
      <c r="G30" s="9"/>
      <c r="H30" s="9"/>
      <c r="I30" s="15"/>
      <c r="J30" s="15"/>
      <c r="K30" s="15"/>
      <c r="L30" s="15"/>
      <c r="M30" s="15"/>
      <c r="N30" s="15"/>
      <c r="O30" s="15"/>
      <c r="P30" s="15"/>
      <c r="Q30" s="15"/>
      <c r="R30" s="15"/>
      <c r="S30" s="15"/>
      <c r="T30" s="15"/>
      <c r="U30" s="15"/>
      <c r="V30" s="15"/>
      <c r="W30" s="15"/>
      <c r="X30" s="15"/>
      <c r="Y30" s="15"/>
      <c r="Z30" s="15"/>
      <c r="AA30" s="15"/>
      <c r="AB30" s="15"/>
      <c r="AC30" s="15"/>
    </row>
    <row r="31" spans="1:29" s="25" customFormat="1" ht="15" customHeight="1" x14ac:dyDescent="0.25">
      <c r="A31" s="56" t="s">
        <v>15</v>
      </c>
      <c r="B31" s="143" t="s">
        <v>21</v>
      </c>
      <c r="C31" s="144"/>
      <c r="D31" s="57">
        <f t="shared" ref="D31:AC31" si="7">SUM(D15:D30)</f>
        <v>0</v>
      </c>
      <c r="E31" s="39">
        <f t="shared" si="7"/>
        <v>0</v>
      </c>
      <c r="F31" s="39">
        <f t="shared" si="7"/>
        <v>0</v>
      </c>
      <c r="G31" s="39">
        <f t="shared" si="7"/>
        <v>0</v>
      </c>
      <c r="H31" s="39">
        <f t="shared" si="7"/>
        <v>0</v>
      </c>
      <c r="I31" s="39">
        <f t="shared" si="7"/>
        <v>0</v>
      </c>
      <c r="J31" s="39">
        <f t="shared" si="7"/>
        <v>0</v>
      </c>
      <c r="K31" s="39">
        <f t="shared" si="7"/>
        <v>0</v>
      </c>
      <c r="L31" s="39">
        <f t="shared" si="7"/>
        <v>0</v>
      </c>
      <c r="M31" s="39">
        <f t="shared" si="7"/>
        <v>0</v>
      </c>
      <c r="N31" s="39">
        <f t="shared" si="7"/>
        <v>0</v>
      </c>
      <c r="O31" s="39">
        <f t="shared" si="7"/>
        <v>0</v>
      </c>
      <c r="P31" s="39">
        <f t="shared" si="7"/>
        <v>0</v>
      </c>
      <c r="Q31" s="39">
        <f t="shared" si="7"/>
        <v>0</v>
      </c>
      <c r="R31" s="39">
        <f t="shared" si="7"/>
        <v>0</v>
      </c>
      <c r="S31" s="39">
        <f t="shared" si="7"/>
        <v>0</v>
      </c>
      <c r="T31" s="39">
        <f t="shared" si="7"/>
        <v>0</v>
      </c>
      <c r="U31" s="39">
        <f t="shared" si="7"/>
        <v>0</v>
      </c>
      <c r="V31" s="39">
        <f t="shared" si="7"/>
        <v>0</v>
      </c>
      <c r="W31" s="39">
        <f t="shared" si="7"/>
        <v>0</v>
      </c>
      <c r="X31" s="39">
        <f t="shared" si="7"/>
        <v>0</v>
      </c>
      <c r="Y31" s="39">
        <f t="shared" si="7"/>
        <v>0</v>
      </c>
      <c r="Z31" s="39">
        <f t="shared" si="7"/>
        <v>0</v>
      </c>
      <c r="AA31" s="39">
        <f t="shared" si="7"/>
        <v>0</v>
      </c>
      <c r="AB31" s="39">
        <f t="shared" si="7"/>
        <v>0</v>
      </c>
      <c r="AC31" s="39">
        <f t="shared" si="7"/>
        <v>0</v>
      </c>
    </row>
    <row r="32" spans="1:29" s="25" customFormat="1" ht="15" customHeight="1" x14ac:dyDescent="0.25">
      <c r="A32" s="58"/>
      <c r="B32" s="26"/>
      <c r="C32" s="26"/>
      <c r="D32" s="59"/>
      <c r="E32" s="60"/>
      <c r="F32" s="60"/>
      <c r="G32" s="60"/>
      <c r="H32" s="60"/>
      <c r="I32" s="60"/>
      <c r="J32" s="60"/>
      <c r="K32" s="60"/>
      <c r="L32" s="60"/>
      <c r="M32" s="60"/>
      <c r="N32" s="60"/>
      <c r="O32" s="60"/>
      <c r="P32" s="60"/>
      <c r="Q32" s="60"/>
      <c r="R32" s="60"/>
      <c r="S32" s="60"/>
      <c r="T32" s="60"/>
      <c r="U32" s="60"/>
      <c r="V32" s="60"/>
      <c r="W32" s="60"/>
      <c r="X32" s="60"/>
      <c r="Y32" s="60"/>
      <c r="Z32" s="60"/>
      <c r="AA32" s="60"/>
      <c r="AB32" s="60"/>
      <c r="AC32" s="60"/>
    </row>
    <row r="33" spans="1:29" s="25" customFormat="1" ht="15" customHeight="1" x14ac:dyDescent="0.25">
      <c r="A33" s="56" t="s">
        <v>15</v>
      </c>
      <c r="B33" s="143" t="s">
        <v>22</v>
      </c>
      <c r="C33" s="144"/>
      <c r="D33" s="39">
        <f t="shared" ref="D33:AC33" si="8">D12-D31</f>
        <v>0</v>
      </c>
      <c r="E33" s="39">
        <f t="shared" si="8"/>
        <v>0</v>
      </c>
      <c r="F33" s="39">
        <f t="shared" si="8"/>
        <v>0</v>
      </c>
      <c r="G33" s="39">
        <f t="shared" si="8"/>
        <v>0</v>
      </c>
      <c r="H33" s="39">
        <f t="shared" si="8"/>
        <v>0</v>
      </c>
      <c r="I33" s="39">
        <f t="shared" si="8"/>
        <v>0</v>
      </c>
      <c r="J33" s="39">
        <f t="shared" si="8"/>
        <v>0</v>
      </c>
      <c r="K33" s="39">
        <f t="shared" si="8"/>
        <v>0</v>
      </c>
      <c r="L33" s="39">
        <f t="shared" si="8"/>
        <v>0</v>
      </c>
      <c r="M33" s="39">
        <f t="shared" si="8"/>
        <v>0</v>
      </c>
      <c r="N33" s="39">
        <f t="shared" si="8"/>
        <v>0</v>
      </c>
      <c r="O33" s="39">
        <f t="shared" si="8"/>
        <v>0</v>
      </c>
      <c r="P33" s="39">
        <f t="shared" si="8"/>
        <v>0</v>
      </c>
      <c r="Q33" s="39">
        <f t="shared" si="8"/>
        <v>0</v>
      </c>
      <c r="R33" s="39">
        <f t="shared" si="8"/>
        <v>0</v>
      </c>
      <c r="S33" s="39">
        <f t="shared" si="8"/>
        <v>0</v>
      </c>
      <c r="T33" s="39">
        <f t="shared" si="8"/>
        <v>0</v>
      </c>
      <c r="U33" s="39">
        <f t="shared" si="8"/>
        <v>0</v>
      </c>
      <c r="V33" s="39">
        <f t="shared" si="8"/>
        <v>0</v>
      </c>
      <c r="W33" s="39">
        <f t="shared" si="8"/>
        <v>0</v>
      </c>
      <c r="X33" s="39">
        <f t="shared" si="8"/>
        <v>0</v>
      </c>
      <c r="Y33" s="39">
        <f t="shared" si="8"/>
        <v>0</v>
      </c>
      <c r="Z33" s="39">
        <f t="shared" si="8"/>
        <v>0</v>
      </c>
      <c r="AA33" s="39">
        <f t="shared" si="8"/>
        <v>0</v>
      </c>
      <c r="AB33" s="39">
        <f t="shared" si="8"/>
        <v>0</v>
      </c>
      <c r="AC33" s="39">
        <f t="shared" si="8"/>
        <v>0</v>
      </c>
    </row>
    <row r="34" spans="1:29" s="25" customFormat="1" ht="15" customHeight="1" x14ac:dyDescent="0.25">
      <c r="A34" s="58"/>
      <c r="B34" s="26"/>
      <c r="C34" s="26"/>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row>
    <row r="35" spans="1:29" s="35" customFormat="1" ht="15" customHeight="1" x14ac:dyDescent="0.25">
      <c r="A35" s="61"/>
      <c r="B35" s="147" t="s">
        <v>23</v>
      </c>
      <c r="C35" s="148"/>
      <c r="D35" s="62">
        <f t="shared" ref="D35:AC35" si="9">D8+D33</f>
        <v>0</v>
      </c>
      <c r="E35" s="62">
        <f t="shared" si="9"/>
        <v>0</v>
      </c>
      <c r="F35" s="62">
        <f t="shared" si="9"/>
        <v>0</v>
      </c>
      <c r="G35" s="62">
        <f t="shared" si="9"/>
        <v>0</v>
      </c>
      <c r="H35" s="62">
        <f t="shared" si="9"/>
        <v>0</v>
      </c>
      <c r="I35" s="62">
        <f t="shared" si="9"/>
        <v>0</v>
      </c>
      <c r="J35" s="62">
        <f t="shared" si="9"/>
        <v>0</v>
      </c>
      <c r="K35" s="62">
        <f t="shared" si="9"/>
        <v>0</v>
      </c>
      <c r="L35" s="62">
        <f t="shared" si="9"/>
        <v>0</v>
      </c>
      <c r="M35" s="62">
        <f t="shared" si="9"/>
        <v>0</v>
      </c>
      <c r="N35" s="62">
        <f t="shared" si="9"/>
        <v>0</v>
      </c>
      <c r="O35" s="62">
        <f t="shared" si="9"/>
        <v>0</v>
      </c>
      <c r="P35" s="62">
        <f t="shared" si="9"/>
        <v>0</v>
      </c>
      <c r="Q35" s="62">
        <f t="shared" si="9"/>
        <v>0</v>
      </c>
      <c r="R35" s="62">
        <f t="shared" si="9"/>
        <v>0</v>
      </c>
      <c r="S35" s="62">
        <f t="shared" si="9"/>
        <v>0</v>
      </c>
      <c r="T35" s="62">
        <f t="shared" si="9"/>
        <v>0</v>
      </c>
      <c r="U35" s="62">
        <f t="shared" si="9"/>
        <v>0</v>
      </c>
      <c r="V35" s="62">
        <f t="shared" si="9"/>
        <v>0</v>
      </c>
      <c r="W35" s="62">
        <f t="shared" si="9"/>
        <v>0</v>
      </c>
      <c r="X35" s="62">
        <f t="shared" si="9"/>
        <v>0</v>
      </c>
      <c r="Y35" s="62">
        <f t="shared" si="9"/>
        <v>0</v>
      </c>
      <c r="Z35" s="62">
        <f t="shared" si="9"/>
        <v>0</v>
      </c>
      <c r="AA35" s="62">
        <f t="shared" si="9"/>
        <v>0</v>
      </c>
      <c r="AB35" s="62">
        <f t="shared" si="9"/>
        <v>0</v>
      </c>
      <c r="AC35" s="62">
        <f t="shared" si="9"/>
        <v>0</v>
      </c>
    </row>
    <row r="36" spans="1:29" s="25" customFormat="1" ht="15" customHeight="1" x14ac:dyDescent="0.25">
      <c r="A36" s="55" t="s">
        <v>12</v>
      </c>
      <c r="B36" s="142" t="s">
        <v>24</v>
      </c>
      <c r="C36" s="139"/>
      <c r="D36" s="15">
        <f t="shared" ref="D36:E43" si="10">F36+H36+J36+L36+N36+P36+R36+T36+V36+X36+Z36+AB36</f>
        <v>0</v>
      </c>
      <c r="E36" s="15">
        <f t="shared" si="10"/>
        <v>0</v>
      </c>
      <c r="F36" s="9"/>
      <c r="G36" s="9"/>
      <c r="H36" s="9"/>
      <c r="I36" s="9"/>
      <c r="J36" s="9"/>
      <c r="K36" s="9"/>
      <c r="L36" s="9"/>
      <c r="M36" s="9"/>
      <c r="N36" s="9"/>
      <c r="O36" s="9"/>
      <c r="P36" s="9"/>
      <c r="Q36" s="9"/>
      <c r="R36" s="9"/>
      <c r="S36" s="9"/>
      <c r="T36" s="9"/>
      <c r="U36" s="9"/>
      <c r="V36" s="9"/>
      <c r="W36" s="9"/>
      <c r="X36" s="9"/>
      <c r="Y36" s="9"/>
      <c r="Z36" s="9"/>
      <c r="AA36" s="9"/>
      <c r="AB36" s="9"/>
      <c r="AC36" s="15"/>
    </row>
    <row r="37" spans="1:29" s="25" customFormat="1" ht="15" customHeight="1" x14ac:dyDescent="0.25">
      <c r="A37" s="55" t="s">
        <v>12</v>
      </c>
      <c r="B37" s="142" t="s">
        <v>25</v>
      </c>
      <c r="C37" s="139"/>
      <c r="D37" s="15">
        <f t="shared" si="10"/>
        <v>0</v>
      </c>
      <c r="E37" s="15">
        <f t="shared" si="10"/>
        <v>0</v>
      </c>
      <c r="F37" s="9"/>
      <c r="G37" s="9"/>
      <c r="H37" s="9"/>
      <c r="I37" s="9"/>
      <c r="J37" s="9"/>
      <c r="K37" s="9"/>
      <c r="L37" s="9"/>
      <c r="M37" s="9"/>
      <c r="N37" s="9"/>
      <c r="O37" s="9"/>
      <c r="P37" s="9"/>
      <c r="Q37" s="9"/>
      <c r="R37" s="9"/>
      <c r="S37" s="9"/>
      <c r="T37" s="9"/>
      <c r="U37" s="9"/>
      <c r="V37" s="9"/>
      <c r="W37" s="9"/>
      <c r="X37" s="9"/>
      <c r="Y37" s="9"/>
      <c r="Z37" s="9"/>
      <c r="AA37" s="9"/>
      <c r="AB37" s="9"/>
      <c r="AC37" s="15"/>
    </row>
    <row r="38" spans="1:29" s="25" customFormat="1" ht="15" customHeight="1" x14ac:dyDescent="0.25">
      <c r="A38" s="55" t="s">
        <v>12</v>
      </c>
      <c r="B38" s="142" t="s">
        <v>107</v>
      </c>
      <c r="C38" s="139"/>
      <c r="D38" s="15">
        <f t="shared" si="10"/>
        <v>0</v>
      </c>
      <c r="E38" s="15">
        <f t="shared" si="10"/>
        <v>0</v>
      </c>
      <c r="F38" s="9"/>
      <c r="G38" s="9"/>
      <c r="H38" s="9"/>
      <c r="I38" s="9"/>
      <c r="J38" s="9"/>
      <c r="K38" s="9"/>
      <c r="L38" s="9"/>
      <c r="M38" s="9"/>
      <c r="N38" s="9"/>
      <c r="O38" s="9"/>
      <c r="P38" s="9"/>
      <c r="Q38" s="9"/>
      <c r="R38" s="9"/>
      <c r="S38" s="9"/>
      <c r="T38" s="9"/>
      <c r="U38" s="9"/>
      <c r="V38" s="9"/>
      <c r="W38" s="9"/>
      <c r="X38" s="9"/>
      <c r="Y38" s="9"/>
      <c r="Z38" s="9"/>
      <c r="AA38" s="9"/>
      <c r="AB38" s="9"/>
      <c r="AC38" s="15"/>
    </row>
    <row r="39" spans="1:29" s="25" customFormat="1" ht="15" customHeight="1" x14ac:dyDescent="0.25">
      <c r="A39" s="55" t="s">
        <v>12</v>
      </c>
      <c r="B39" s="142" t="s">
        <v>26</v>
      </c>
      <c r="C39" s="139"/>
      <c r="D39" s="15">
        <f t="shared" si="10"/>
        <v>0</v>
      </c>
      <c r="E39" s="15">
        <f t="shared" si="10"/>
        <v>0</v>
      </c>
      <c r="F39" s="9"/>
      <c r="G39" s="9"/>
      <c r="H39" s="9"/>
      <c r="I39" s="9"/>
      <c r="J39" s="9"/>
      <c r="K39" s="9"/>
      <c r="L39" s="9"/>
      <c r="M39" s="9"/>
      <c r="N39" s="9"/>
      <c r="O39" s="9"/>
      <c r="P39" s="9"/>
      <c r="Q39" s="9"/>
      <c r="R39" s="9"/>
      <c r="S39" s="9"/>
      <c r="T39" s="9"/>
      <c r="U39" s="9"/>
      <c r="V39" s="9"/>
      <c r="W39" s="9"/>
      <c r="X39" s="9"/>
      <c r="Y39" s="9"/>
      <c r="Z39" s="9"/>
      <c r="AA39" s="9"/>
      <c r="AB39" s="9"/>
      <c r="AC39" s="15"/>
    </row>
    <row r="40" spans="1:29" s="25" customFormat="1" ht="15" customHeight="1" x14ac:dyDescent="0.25">
      <c r="A40" s="55" t="s">
        <v>18</v>
      </c>
      <c r="B40" s="142" t="s">
        <v>27</v>
      </c>
      <c r="C40" s="139"/>
      <c r="D40" s="15">
        <f t="shared" si="10"/>
        <v>0</v>
      </c>
      <c r="E40" s="15">
        <f t="shared" si="10"/>
        <v>0</v>
      </c>
      <c r="F40" s="9"/>
      <c r="G40" s="9"/>
      <c r="H40" s="9"/>
      <c r="I40" s="9"/>
      <c r="J40" s="9"/>
      <c r="K40" s="9"/>
      <c r="L40" s="9"/>
      <c r="M40" s="9"/>
      <c r="N40" s="9"/>
      <c r="O40" s="9"/>
      <c r="P40" s="9"/>
      <c r="Q40" s="9"/>
      <c r="R40" s="9"/>
      <c r="S40" s="9"/>
      <c r="T40" s="9"/>
      <c r="U40" s="9"/>
      <c r="V40" s="9"/>
      <c r="W40" s="9"/>
      <c r="X40" s="9"/>
      <c r="Y40" s="9"/>
      <c r="Z40" s="9"/>
      <c r="AA40" s="9"/>
      <c r="AB40" s="9"/>
      <c r="AC40" s="15"/>
    </row>
    <row r="41" spans="1:29" s="25" customFormat="1" ht="15" customHeight="1" x14ac:dyDescent="0.25">
      <c r="A41" s="55" t="s">
        <v>18</v>
      </c>
      <c r="B41" s="142" t="s">
        <v>28</v>
      </c>
      <c r="C41" s="139"/>
      <c r="D41" s="15">
        <f t="shared" si="10"/>
        <v>0</v>
      </c>
      <c r="E41" s="15">
        <f t="shared" si="10"/>
        <v>0</v>
      </c>
      <c r="F41" s="9"/>
      <c r="G41" s="9"/>
      <c r="H41" s="9"/>
      <c r="I41" s="9"/>
      <c r="J41" s="9"/>
      <c r="K41" s="9"/>
      <c r="L41" s="9"/>
      <c r="M41" s="9"/>
      <c r="N41" s="9"/>
      <c r="O41" s="9"/>
      <c r="P41" s="9"/>
      <c r="Q41" s="9"/>
      <c r="R41" s="9"/>
      <c r="S41" s="9"/>
      <c r="T41" s="9"/>
      <c r="U41" s="9"/>
      <c r="V41" s="9"/>
      <c r="W41" s="9"/>
      <c r="X41" s="9"/>
      <c r="Y41" s="9"/>
      <c r="Z41" s="9"/>
      <c r="AA41" s="9"/>
      <c r="AB41" s="9"/>
      <c r="AC41" s="15"/>
    </row>
    <row r="42" spans="1:29" s="25" customFormat="1" ht="15" customHeight="1" x14ac:dyDescent="0.25">
      <c r="A42" s="55" t="s">
        <v>18</v>
      </c>
      <c r="B42" s="142" t="s">
        <v>106</v>
      </c>
      <c r="C42" s="139"/>
      <c r="D42" s="15">
        <f t="shared" si="10"/>
        <v>0</v>
      </c>
      <c r="E42" s="15">
        <f t="shared" si="10"/>
        <v>0</v>
      </c>
      <c r="F42" s="9"/>
      <c r="G42" s="9"/>
      <c r="H42" s="9"/>
      <c r="I42" s="9"/>
      <c r="J42" s="9"/>
      <c r="K42" s="9"/>
      <c r="L42" s="9"/>
      <c r="M42" s="9"/>
      <c r="N42" s="9"/>
      <c r="O42" s="9"/>
      <c r="P42" s="9"/>
      <c r="Q42" s="9"/>
      <c r="R42" s="9"/>
      <c r="S42" s="9"/>
      <c r="T42" s="9"/>
      <c r="U42" s="9"/>
      <c r="V42" s="9"/>
      <c r="W42" s="9"/>
      <c r="X42" s="9"/>
      <c r="Y42" s="9"/>
      <c r="Z42" s="9"/>
      <c r="AA42" s="9"/>
      <c r="AB42" s="9"/>
      <c r="AC42" s="15"/>
    </row>
    <row r="43" spans="1:29" s="25" customFormat="1" ht="15" customHeight="1" x14ac:dyDescent="0.25">
      <c r="A43" s="55" t="s">
        <v>18</v>
      </c>
      <c r="B43" s="142" t="s">
        <v>29</v>
      </c>
      <c r="C43" s="139"/>
      <c r="D43" s="15">
        <f t="shared" si="10"/>
        <v>0</v>
      </c>
      <c r="E43" s="15">
        <f t="shared" si="10"/>
        <v>0</v>
      </c>
      <c r="F43" s="9"/>
      <c r="G43" s="9"/>
      <c r="H43" s="9"/>
      <c r="I43" s="9"/>
      <c r="J43" s="9"/>
      <c r="K43" s="9"/>
      <c r="L43" s="9"/>
      <c r="M43" s="9"/>
      <c r="N43" s="9"/>
      <c r="O43" s="9"/>
      <c r="P43" s="9"/>
      <c r="Q43" s="9"/>
      <c r="R43" s="9"/>
      <c r="S43" s="9"/>
      <c r="T43" s="9"/>
      <c r="U43" s="9"/>
      <c r="V43" s="9"/>
      <c r="W43" s="9"/>
      <c r="X43" s="9"/>
      <c r="Y43" s="9"/>
      <c r="Z43" s="9"/>
      <c r="AA43" s="9"/>
      <c r="AB43" s="9"/>
      <c r="AC43" s="15"/>
    </row>
    <row r="44" spans="1:29" s="25" customFormat="1" ht="15" customHeight="1" x14ac:dyDescent="0.25">
      <c r="A44" s="56" t="s">
        <v>15</v>
      </c>
      <c r="B44" s="143" t="s">
        <v>30</v>
      </c>
      <c r="C44" s="144"/>
      <c r="D44" s="39">
        <f t="shared" ref="D44:Q44" si="11">D33+(SUM(D36:D39))-(SUM(D40:D43))</f>
        <v>0</v>
      </c>
      <c r="E44" s="39">
        <f t="shared" si="11"/>
        <v>0</v>
      </c>
      <c r="F44" s="39">
        <f t="shared" si="11"/>
        <v>0</v>
      </c>
      <c r="G44" s="39">
        <f t="shared" si="11"/>
        <v>0</v>
      </c>
      <c r="H44" s="39">
        <f t="shared" si="11"/>
        <v>0</v>
      </c>
      <c r="I44" s="39">
        <f t="shared" si="11"/>
        <v>0</v>
      </c>
      <c r="J44" s="39">
        <f t="shared" si="11"/>
        <v>0</v>
      </c>
      <c r="K44" s="39">
        <f t="shared" si="11"/>
        <v>0</v>
      </c>
      <c r="L44" s="39">
        <f t="shared" si="11"/>
        <v>0</v>
      </c>
      <c r="M44" s="39">
        <f t="shared" si="11"/>
        <v>0</v>
      </c>
      <c r="N44" s="39">
        <f t="shared" si="11"/>
        <v>0</v>
      </c>
      <c r="O44" s="39">
        <f t="shared" si="11"/>
        <v>0</v>
      </c>
      <c r="P44" s="39">
        <f t="shared" si="11"/>
        <v>0</v>
      </c>
      <c r="Q44" s="39">
        <f t="shared" si="11"/>
        <v>0</v>
      </c>
      <c r="R44" s="39">
        <f t="shared" ref="R44:AC44" si="12">R33+(SUM(R36:R39))-(SUM(R40:R43))</f>
        <v>0</v>
      </c>
      <c r="S44" s="39">
        <f t="shared" si="12"/>
        <v>0</v>
      </c>
      <c r="T44" s="39">
        <f t="shared" si="12"/>
        <v>0</v>
      </c>
      <c r="U44" s="39">
        <f t="shared" si="12"/>
        <v>0</v>
      </c>
      <c r="V44" s="39">
        <f t="shared" si="12"/>
        <v>0</v>
      </c>
      <c r="W44" s="39">
        <f t="shared" si="12"/>
        <v>0</v>
      </c>
      <c r="X44" s="39">
        <f t="shared" si="12"/>
        <v>0</v>
      </c>
      <c r="Y44" s="39">
        <f t="shared" si="12"/>
        <v>0</v>
      </c>
      <c r="Z44" s="39">
        <f t="shared" si="12"/>
        <v>0</v>
      </c>
      <c r="AA44" s="39">
        <f t="shared" si="12"/>
        <v>0</v>
      </c>
      <c r="AB44" s="39">
        <f t="shared" si="12"/>
        <v>0</v>
      </c>
      <c r="AC44" s="39">
        <f t="shared" si="12"/>
        <v>0</v>
      </c>
    </row>
    <row r="45" spans="1:29" s="25" customFormat="1" ht="15" customHeight="1" x14ac:dyDescent="0.25">
      <c r="A45" s="58"/>
      <c r="B45" s="26"/>
      <c r="C45" s="26"/>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row>
    <row r="46" spans="1:29" s="35" customFormat="1" ht="15" customHeight="1" x14ac:dyDescent="0.25">
      <c r="A46" s="61"/>
      <c r="B46" s="147" t="s">
        <v>31</v>
      </c>
      <c r="C46" s="148"/>
      <c r="D46" s="62">
        <f t="shared" ref="D46:AC46" si="13">D35+D44-D33</f>
        <v>0</v>
      </c>
      <c r="E46" s="62">
        <f t="shared" si="13"/>
        <v>0</v>
      </c>
      <c r="F46" s="62">
        <f t="shared" si="13"/>
        <v>0</v>
      </c>
      <c r="G46" s="62">
        <f t="shared" si="13"/>
        <v>0</v>
      </c>
      <c r="H46" s="62">
        <f t="shared" si="13"/>
        <v>0</v>
      </c>
      <c r="I46" s="62">
        <f t="shared" si="13"/>
        <v>0</v>
      </c>
      <c r="J46" s="62">
        <f t="shared" si="13"/>
        <v>0</v>
      </c>
      <c r="K46" s="62">
        <f t="shared" si="13"/>
        <v>0</v>
      </c>
      <c r="L46" s="62">
        <f t="shared" si="13"/>
        <v>0</v>
      </c>
      <c r="M46" s="62">
        <f t="shared" si="13"/>
        <v>0</v>
      </c>
      <c r="N46" s="62">
        <f t="shared" si="13"/>
        <v>0</v>
      </c>
      <c r="O46" s="62">
        <f t="shared" si="13"/>
        <v>0</v>
      </c>
      <c r="P46" s="62">
        <f t="shared" si="13"/>
        <v>0</v>
      </c>
      <c r="Q46" s="62">
        <f t="shared" si="13"/>
        <v>0</v>
      </c>
      <c r="R46" s="62">
        <f t="shared" si="13"/>
        <v>0</v>
      </c>
      <c r="S46" s="62">
        <f t="shared" si="13"/>
        <v>0</v>
      </c>
      <c r="T46" s="62">
        <f t="shared" si="13"/>
        <v>0</v>
      </c>
      <c r="U46" s="62">
        <f t="shared" si="13"/>
        <v>0</v>
      </c>
      <c r="V46" s="62">
        <f t="shared" si="13"/>
        <v>0</v>
      </c>
      <c r="W46" s="62">
        <f t="shared" si="13"/>
        <v>0</v>
      </c>
      <c r="X46" s="62">
        <f t="shared" si="13"/>
        <v>0</v>
      </c>
      <c r="Y46" s="62">
        <f t="shared" si="13"/>
        <v>0</v>
      </c>
      <c r="Z46" s="62">
        <f t="shared" si="13"/>
        <v>0</v>
      </c>
      <c r="AA46" s="62">
        <f t="shared" si="13"/>
        <v>0</v>
      </c>
      <c r="AB46" s="62">
        <f t="shared" si="13"/>
        <v>0</v>
      </c>
      <c r="AC46" s="62">
        <f t="shared" si="13"/>
        <v>0</v>
      </c>
    </row>
    <row r="47" spans="1:29" s="25" customFormat="1" ht="15" customHeight="1" x14ac:dyDescent="0.25">
      <c r="A47" s="63" t="s">
        <v>12</v>
      </c>
      <c r="B47" s="142" t="s">
        <v>32</v>
      </c>
      <c r="C47" s="139"/>
      <c r="D47" s="15">
        <f>F47</f>
        <v>0</v>
      </c>
      <c r="E47" s="15">
        <f>G47</f>
        <v>0</v>
      </c>
      <c r="F47" s="9"/>
      <c r="G47" s="9"/>
      <c r="H47" s="9"/>
      <c r="I47" s="9"/>
      <c r="J47" s="9"/>
      <c r="K47" s="9"/>
      <c r="L47" s="9"/>
      <c r="M47" s="9"/>
      <c r="N47" s="9"/>
      <c r="O47" s="9"/>
      <c r="P47" s="9"/>
      <c r="Q47" s="9"/>
      <c r="R47" s="9"/>
      <c r="S47" s="9"/>
      <c r="T47" s="9"/>
      <c r="U47" s="9"/>
      <c r="V47" s="9"/>
      <c r="W47" s="9"/>
      <c r="X47" s="9"/>
      <c r="Y47" s="9"/>
      <c r="Z47" s="9"/>
      <c r="AA47" s="9"/>
      <c r="AB47" s="9"/>
      <c r="AC47" s="9"/>
    </row>
    <row r="48" spans="1:29" s="35" customFormat="1" ht="15" customHeight="1" x14ac:dyDescent="0.25">
      <c r="A48" s="61" t="s">
        <v>15</v>
      </c>
      <c r="B48" s="147" t="s">
        <v>33</v>
      </c>
      <c r="C48" s="148"/>
      <c r="D48" s="62">
        <f t="shared" ref="D48:Q48" si="14">D46+D47</f>
        <v>0</v>
      </c>
      <c r="E48" s="62">
        <f t="shared" si="14"/>
        <v>0</v>
      </c>
      <c r="F48" s="62">
        <f>F46+F47</f>
        <v>0</v>
      </c>
      <c r="G48" s="62">
        <f t="shared" si="14"/>
        <v>0</v>
      </c>
      <c r="H48" s="62">
        <f t="shared" si="14"/>
        <v>0</v>
      </c>
      <c r="I48" s="62">
        <f t="shared" si="14"/>
        <v>0</v>
      </c>
      <c r="J48" s="62">
        <f t="shared" si="14"/>
        <v>0</v>
      </c>
      <c r="K48" s="62">
        <f t="shared" si="14"/>
        <v>0</v>
      </c>
      <c r="L48" s="62">
        <f t="shared" si="14"/>
        <v>0</v>
      </c>
      <c r="M48" s="62">
        <f t="shared" si="14"/>
        <v>0</v>
      </c>
      <c r="N48" s="62">
        <f t="shared" si="14"/>
        <v>0</v>
      </c>
      <c r="O48" s="62">
        <f t="shared" si="14"/>
        <v>0</v>
      </c>
      <c r="P48" s="62">
        <f t="shared" si="14"/>
        <v>0</v>
      </c>
      <c r="Q48" s="62">
        <f t="shared" si="14"/>
        <v>0</v>
      </c>
      <c r="R48" s="62">
        <f t="shared" ref="R48:AC48" si="15">R46+R47</f>
        <v>0</v>
      </c>
      <c r="S48" s="62">
        <f t="shared" si="15"/>
        <v>0</v>
      </c>
      <c r="T48" s="62">
        <f t="shared" si="15"/>
        <v>0</v>
      </c>
      <c r="U48" s="62">
        <f t="shared" si="15"/>
        <v>0</v>
      </c>
      <c r="V48" s="62">
        <f t="shared" si="15"/>
        <v>0</v>
      </c>
      <c r="W48" s="62">
        <f t="shared" si="15"/>
        <v>0</v>
      </c>
      <c r="X48" s="62">
        <f t="shared" si="15"/>
        <v>0</v>
      </c>
      <c r="Y48" s="62">
        <f t="shared" si="15"/>
        <v>0</v>
      </c>
      <c r="Z48" s="62">
        <f t="shared" si="15"/>
        <v>0</v>
      </c>
      <c r="AA48" s="62">
        <f t="shared" si="15"/>
        <v>0</v>
      </c>
      <c r="AB48" s="62">
        <f t="shared" si="15"/>
        <v>0</v>
      </c>
      <c r="AC48" s="62">
        <f t="shared" si="15"/>
        <v>0</v>
      </c>
    </row>
    <row r="49" ht="15" customHeight="1" x14ac:dyDescent="0.25"/>
  </sheetData>
  <sheetProtection algorithmName="SHA-512" hashValue="CvfzKdwhuSX4fUFfj5F8nzLz+13t6CrGvifT0kbHz8LXsWy4Wy+a7zBmbDRqfVM5+CJq0DqkxSt04zGzghXWVA==" saltValue="3vqtlOppREPmQc0+K74W7w==" spinCount="100000" sheet="1" objects="1" scenarios="1"/>
  <protectedRanges>
    <protectedRange sqref="F47:AC47" name="Kreditlimiten"/>
    <protectedRange sqref="F15:AC30" name="Auszahlungen"/>
    <protectedRange sqref="F8:AC11" name="Einzahlungen"/>
    <protectedRange sqref="F36:AC43" name="Verfügbare Mittel"/>
  </protectedRanges>
  <mergeCells count="53">
    <mergeCell ref="B10:C10"/>
    <mergeCell ref="B11:C11"/>
    <mergeCell ref="B9:C9"/>
    <mergeCell ref="B22:C22"/>
    <mergeCell ref="B24:C24"/>
    <mergeCell ref="B15:C15"/>
    <mergeCell ref="B16:C16"/>
    <mergeCell ref="B17:C17"/>
    <mergeCell ref="B18:C18"/>
    <mergeCell ref="B21:C21"/>
    <mergeCell ref="B19:C19"/>
    <mergeCell ref="B20:C20"/>
    <mergeCell ref="B8:C8"/>
    <mergeCell ref="C3:E3"/>
    <mergeCell ref="C4:E4"/>
    <mergeCell ref="A3:B3"/>
    <mergeCell ref="A4:B4"/>
    <mergeCell ref="D6:E6"/>
    <mergeCell ref="B33:C33"/>
    <mergeCell ref="B35:C35"/>
    <mergeCell ref="B36:C36"/>
    <mergeCell ref="B30:C30"/>
    <mergeCell ref="B12:C12"/>
    <mergeCell ref="B26:C26"/>
    <mergeCell ref="B27:C27"/>
    <mergeCell ref="B25:C25"/>
    <mergeCell ref="B28:C28"/>
    <mergeCell ref="AB6:AC6"/>
    <mergeCell ref="Z6:AA6"/>
    <mergeCell ref="X6:Y6"/>
    <mergeCell ref="V6:W6"/>
    <mergeCell ref="T6:U6"/>
    <mergeCell ref="H6:I6"/>
    <mergeCell ref="B44:C44"/>
    <mergeCell ref="B46:C46"/>
    <mergeCell ref="B47:C47"/>
    <mergeCell ref="B48:C48"/>
    <mergeCell ref="F6:G6"/>
    <mergeCell ref="B41:C41"/>
    <mergeCell ref="B37:C37"/>
    <mergeCell ref="B38:C38"/>
    <mergeCell ref="B39:C39"/>
    <mergeCell ref="B40:C40"/>
    <mergeCell ref="B43:C43"/>
    <mergeCell ref="B14:C14"/>
    <mergeCell ref="B29:C29"/>
    <mergeCell ref="B42:C42"/>
    <mergeCell ref="B31:C31"/>
    <mergeCell ref="R6:S6"/>
    <mergeCell ref="P6:Q6"/>
    <mergeCell ref="N6:O6"/>
    <mergeCell ref="L6:M6"/>
    <mergeCell ref="J6:K6"/>
  </mergeCells>
  <phoneticPr fontId="2" type="noConversion"/>
  <pageMargins left="0.39370078740157483" right="0.39370078740157483" top="0.39370078740157483" bottom="0.78740157480314965" header="0.51181102362204722" footer="0.39370078740157483"/>
  <pageSetup paperSize="9" scale="50" fitToWidth="2" orientation="landscape" r:id="rId1"/>
  <headerFooter alignWithMargins="0"/>
  <colBreaks count="1" manualBreakCount="1">
    <brk id="1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sheetPr>
  <dimension ref="A1:G30"/>
  <sheetViews>
    <sheetView showGridLines="0" zoomScale="90" zoomScaleNormal="90" workbookViewId="0">
      <selection sqref="A1:D1"/>
    </sheetView>
  </sheetViews>
  <sheetFormatPr baseColWidth="10" defaultColWidth="10.6640625" defaultRowHeight="13.2" x14ac:dyDescent="0.25"/>
  <cols>
    <col min="1" max="1" width="22.6640625" style="17" customWidth="1"/>
    <col min="2" max="2" width="19.109375" style="17" customWidth="1"/>
    <col min="3" max="3" width="18.5546875" style="17" customWidth="1"/>
    <col min="4" max="4" width="18.6640625" style="43" customWidth="1"/>
    <col min="5" max="5" width="23.6640625" style="43" customWidth="1"/>
    <col min="6" max="6" width="32.6640625" style="43" customWidth="1"/>
    <col min="7" max="7" width="32.6640625" style="17" customWidth="1"/>
    <col min="8" max="16384" width="10.6640625" style="17"/>
  </cols>
  <sheetData>
    <row r="1" spans="1:7" ht="22.8" x14ac:dyDescent="0.4">
      <c r="A1" s="156" t="s">
        <v>72</v>
      </c>
      <c r="B1" s="156"/>
      <c r="C1" s="156"/>
      <c r="D1" s="156"/>
    </row>
    <row r="2" spans="1:7" s="21" customFormat="1" ht="15" customHeight="1" x14ac:dyDescent="0.25">
      <c r="D2" s="22"/>
      <c r="E2" s="22"/>
      <c r="F2" s="22"/>
    </row>
    <row r="3" spans="1:7" s="64" customFormat="1" ht="15" customHeight="1" x14ac:dyDescent="0.25">
      <c r="A3" s="25" t="s">
        <v>73</v>
      </c>
      <c r="B3" s="26" t="str">
        <f>Planerfolgsrechnung!C3</f>
        <v>Muster AG</v>
      </c>
      <c r="D3" s="25"/>
      <c r="E3" s="65"/>
      <c r="F3" s="65"/>
    </row>
    <row r="4" spans="1:7" s="64" customFormat="1" ht="15" customHeight="1" x14ac:dyDescent="0.25">
      <c r="A4" s="25" t="s">
        <v>74</v>
      </c>
      <c r="B4" s="29">
        <f>Planerfolgsrechnung!C4</f>
        <v>45658</v>
      </c>
      <c r="D4" s="66"/>
      <c r="E4" s="65"/>
      <c r="F4" s="65"/>
    </row>
    <row r="5" spans="1:7" s="64" customFormat="1" ht="15" customHeight="1" x14ac:dyDescent="0.25">
      <c r="D5" s="65"/>
      <c r="E5" s="65"/>
      <c r="F5" s="65"/>
    </row>
    <row r="6" spans="1:7" s="70" customFormat="1" ht="45" customHeight="1" x14ac:dyDescent="0.25">
      <c r="A6" s="157" t="s">
        <v>2</v>
      </c>
      <c r="B6" s="158"/>
      <c r="C6" s="67" t="s">
        <v>3</v>
      </c>
      <c r="D6" s="67" t="s">
        <v>4</v>
      </c>
      <c r="E6" s="67" t="s">
        <v>5</v>
      </c>
      <c r="F6" s="68" t="s">
        <v>9</v>
      </c>
      <c r="G6" s="69" t="s">
        <v>97</v>
      </c>
    </row>
    <row r="7" spans="1:7" s="64" customFormat="1" ht="15" customHeight="1" x14ac:dyDescent="0.25">
      <c r="A7" s="159"/>
      <c r="B7" s="159"/>
      <c r="C7" s="71"/>
      <c r="D7" s="72"/>
      <c r="E7" s="73"/>
      <c r="F7" s="73"/>
      <c r="G7" s="73"/>
    </row>
    <row r="8" spans="1:7" s="64" customFormat="1" ht="15" customHeight="1" x14ac:dyDescent="0.25">
      <c r="A8" s="160"/>
      <c r="B8" s="160"/>
      <c r="C8" s="74"/>
      <c r="D8" s="75"/>
      <c r="E8" s="76"/>
      <c r="F8" s="76"/>
      <c r="G8" s="76"/>
    </row>
    <row r="9" spans="1:7" s="64" customFormat="1" ht="15" customHeight="1" x14ac:dyDescent="0.25">
      <c r="A9" s="160"/>
      <c r="B9" s="160"/>
      <c r="C9" s="77"/>
      <c r="D9" s="75"/>
      <c r="E9" s="76"/>
      <c r="F9" s="76"/>
      <c r="G9" s="76"/>
    </row>
    <row r="10" spans="1:7" s="64" customFormat="1" ht="15" customHeight="1" x14ac:dyDescent="0.25">
      <c r="A10" s="160"/>
      <c r="B10" s="160"/>
      <c r="C10" s="77"/>
      <c r="D10" s="75"/>
      <c r="E10" s="76"/>
      <c r="F10" s="76"/>
      <c r="G10" s="76"/>
    </row>
    <row r="11" spans="1:7" s="64" customFormat="1" ht="15" customHeight="1" x14ac:dyDescent="0.25">
      <c r="A11" s="160"/>
      <c r="B11" s="160"/>
      <c r="C11" s="77"/>
      <c r="D11" s="75"/>
      <c r="E11" s="76"/>
      <c r="F11" s="76"/>
      <c r="G11" s="76"/>
    </row>
    <row r="12" spans="1:7" s="64" customFormat="1" ht="15" customHeight="1" x14ac:dyDescent="0.25">
      <c r="A12" s="160"/>
      <c r="B12" s="160"/>
      <c r="C12" s="77"/>
      <c r="D12" s="75"/>
      <c r="E12" s="76"/>
      <c r="F12" s="76"/>
      <c r="G12" s="76"/>
    </row>
    <row r="13" spans="1:7" s="64" customFormat="1" ht="15" customHeight="1" x14ac:dyDescent="0.25">
      <c r="A13" s="160"/>
      <c r="B13" s="160"/>
      <c r="C13" s="77"/>
      <c r="D13" s="75"/>
      <c r="E13" s="76"/>
      <c r="F13" s="76"/>
      <c r="G13" s="76"/>
    </row>
    <row r="14" spans="1:7" s="64" customFormat="1" ht="15" customHeight="1" x14ac:dyDescent="0.25">
      <c r="A14" s="160"/>
      <c r="B14" s="160"/>
      <c r="C14" s="77"/>
      <c r="D14" s="75"/>
      <c r="E14" s="76"/>
      <c r="F14" s="76"/>
      <c r="G14" s="76"/>
    </row>
    <row r="15" spans="1:7" s="64" customFormat="1" ht="15" customHeight="1" x14ac:dyDescent="0.25">
      <c r="A15" s="160"/>
      <c r="B15" s="160"/>
      <c r="C15" s="77"/>
      <c r="D15" s="75"/>
      <c r="E15" s="76"/>
      <c r="F15" s="76"/>
      <c r="G15" s="76"/>
    </row>
    <row r="16" spans="1:7" s="64" customFormat="1" ht="15" customHeight="1" x14ac:dyDescent="0.25">
      <c r="A16" s="160"/>
      <c r="B16" s="160"/>
      <c r="C16" s="77"/>
      <c r="D16" s="75"/>
      <c r="E16" s="76"/>
      <c r="F16" s="76"/>
      <c r="G16" s="76"/>
    </row>
    <row r="17" spans="1:7" s="64" customFormat="1" ht="15" customHeight="1" x14ac:dyDescent="0.25">
      <c r="A17" s="162"/>
      <c r="B17" s="162"/>
      <c r="C17" s="77"/>
      <c r="D17" s="75"/>
      <c r="E17" s="78"/>
      <c r="F17" s="78"/>
      <c r="G17" s="78"/>
    </row>
    <row r="18" spans="1:7" s="64" customFormat="1" ht="15" customHeight="1" x14ac:dyDescent="0.25">
      <c r="A18" s="79"/>
      <c r="B18" s="79"/>
      <c r="C18" s="79"/>
      <c r="D18" s="79"/>
      <c r="E18" s="79"/>
      <c r="F18" s="79"/>
      <c r="G18" s="79"/>
    </row>
    <row r="19" spans="1:7" s="70" customFormat="1" ht="15" customHeight="1" x14ac:dyDescent="0.25">
      <c r="A19" s="161" t="s">
        <v>6</v>
      </c>
      <c r="B19" s="146"/>
      <c r="C19" s="80" t="s">
        <v>7</v>
      </c>
      <c r="D19" s="80" t="s">
        <v>4</v>
      </c>
      <c r="E19" s="149" t="s">
        <v>8</v>
      </c>
      <c r="F19" s="145"/>
      <c r="G19" s="145"/>
    </row>
    <row r="20" spans="1:7" s="64" customFormat="1" ht="15" customHeight="1" x14ac:dyDescent="0.25">
      <c r="A20" s="159"/>
      <c r="B20" s="159"/>
      <c r="C20" s="71"/>
      <c r="D20" s="72"/>
      <c r="E20" s="159"/>
      <c r="F20" s="159"/>
      <c r="G20" s="159"/>
    </row>
    <row r="21" spans="1:7" s="64" customFormat="1" ht="15" customHeight="1" x14ac:dyDescent="0.25">
      <c r="A21" s="160"/>
      <c r="B21" s="160"/>
      <c r="C21" s="81"/>
      <c r="D21" s="75"/>
      <c r="E21" s="160"/>
      <c r="F21" s="160"/>
      <c r="G21" s="160"/>
    </row>
    <row r="22" spans="1:7" s="64" customFormat="1" ht="15" customHeight="1" x14ac:dyDescent="0.25">
      <c r="A22" s="160"/>
      <c r="B22" s="160"/>
      <c r="C22" s="81"/>
      <c r="D22" s="75"/>
      <c r="E22" s="160"/>
      <c r="F22" s="160"/>
      <c r="G22" s="160"/>
    </row>
    <row r="23" spans="1:7" s="64" customFormat="1" ht="15" customHeight="1" x14ac:dyDescent="0.25">
      <c r="A23" s="160"/>
      <c r="B23" s="160"/>
      <c r="C23" s="81"/>
      <c r="D23" s="75"/>
      <c r="E23" s="160"/>
      <c r="F23" s="160"/>
      <c r="G23" s="160"/>
    </row>
    <row r="24" spans="1:7" s="64" customFormat="1" ht="15" customHeight="1" x14ac:dyDescent="0.25">
      <c r="A24" s="160"/>
      <c r="B24" s="160"/>
      <c r="C24" s="81"/>
      <c r="D24" s="75"/>
      <c r="E24" s="160"/>
      <c r="F24" s="160"/>
      <c r="G24" s="160"/>
    </row>
    <row r="25" spans="1:7" s="64" customFormat="1" ht="15" customHeight="1" x14ac:dyDescent="0.25">
      <c r="A25" s="160"/>
      <c r="B25" s="160"/>
      <c r="C25" s="81"/>
      <c r="D25" s="75"/>
      <c r="E25" s="160"/>
      <c r="F25" s="160"/>
      <c r="G25" s="160"/>
    </row>
    <row r="26" spans="1:7" s="64" customFormat="1" ht="15" customHeight="1" x14ac:dyDescent="0.25">
      <c r="A26" s="160"/>
      <c r="B26" s="160"/>
      <c r="C26" s="81"/>
      <c r="D26" s="75"/>
      <c r="E26" s="160"/>
      <c r="F26" s="160"/>
      <c r="G26" s="160"/>
    </row>
    <row r="27" spans="1:7" ht="15" customHeight="1" x14ac:dyDescent="0.25">
      <c r="A27" s="160"/>
      <c r="B27" s="160"/>
      <c r="C27" s="81"/>
      <c r="D27" s="82"/>
      <c r="E27" s="160"/>
      <c r="F27" s="160"/>
      <c r="G27" s="160"/>
    </row>
    <row r="28" spans="1:7" ht="15" customHeight="1" x14ac:dyDescent="0.25">
      <c r="A28" s="160"/>
      <c r="B28" s="160"/>
      <c r="C28" s="81"/>
      <c r="D28" s="82"/>
      <c r="E28" s="160"/>
      <c r="F28" s="160"/>
      <c r="G28" s="160"/>
    </row>
    <row r="29" spans="1:7" ht="15" customHeight="1" x14ac:dyDescent="0.25">
      <c r="A29" s="160"/>
      <c r="B29" s="160"/>
      <c r="C29" s="81"/>
      <c r="D29" s="82"/>
      <c r="E29" s="160"/>
      <c r="F29" s="160"/>
      <c r="G29" s="160"/>
    </row>
    <row r="30" spans="1:7" ht="15" customHeight="1" x14ac:dyDescent="0.25">
      <c r="A30" s="160"/>
      <c r="B30" s="160"/>
      <c r="C30" s="81"/>
      <c r="D30" s="82"/>
      <c r="E30" s="160"/>
      <c r="F30" s="160"/>
      <c r="G30" s="160"/>
    </row>
  </sheetData>
  <sheetProtection algorithmName="SHA-512" hashValue="hwOt3hWIbooicw5N8V00aLFkmJL6pqLDgJp7H7+ePYF+r6GfBsiHZeMQvpAKlGADB84eX4AHURyyX9cGAjdxOA==" saltValue="7fWEpz5cG01qUJbaZQooKQ==" spinCount="100000" sheet="1" objects="1" scenarios="1"/>
  <protectedRanges>
    <protectedRange sqref="A20:IT30" name="Bereich2"/>
    <protectedRange sqref="A7:IT17" name="Bereich1"/>
  </protectedRanges>
  <mergeCells count="37">
    <mergeCell ref="E30:G30"/>
    <mergeCell ref="A27:B27"/>
    <mergeCell ref="A28:B28"/>
    <mergeCell ref="A29:B29"/>
    <mergeCell ref="A30:B30"/>
    <mergeCell ref="E27:G27"/>
    <mergeCell ref="E28:G28"/>
    <mergeCell ref="E26:G26"/>
    <mergeCell ref="E25:G25"/>
    <mergeCell ref="E29:G29"/>
    <mergeCell ref="A25:B25"/>
    <mergeCell ref="A26:B26"/>
    <mergeCell ref="E19:G19"/>
    <mergeCell ref="A23:B23"/>
    <mergeCell ref="A24:B24"/>
    <mergeCell ref="E20:G20"/>
    <mergeCell ref="A20:B20"/>
    <mergeCell ref="A21:B21"/>
    <mergeCell ref="E21:G21"/>
    <mergeCell ref="E22:G22"/>
    <mergeCell ref="E23:G23"/>
    <mergeCell ref="E24:G24"/>
    <mergeCell ref="A16:B16"/>
    <mergeCell ref="A22:B22"/>
    <mergeCell ref="A19:B19"/>
    <mergeCell ref="A17:B17"/>
    <mergeCell ref="A10:B10"/>
    <mergeCell ref="A11:B11"/>
    <mergeCell ref="A12:B12"/>
    <mergeCell ref="A13:B13"/>
    <mergeCell ref="A14:B14"/>
    <mergeCell ref="A15:B15"/>
    <mergeCell ref="A1:D1"/>
    <mergeCell ref="A6:B6"/>
    <mergeCell ref="A7:B7"/>
    <mergeCell ref="A8:B8"/>
    <mergeCell ref="A9:B9"/>
  </mergeCells>
  <phoneticPr fontId="2" type="noConversion"/>
  <pageMargins left="0.39370078740157483" right="0.39370078740157483" top="0.39370078740157483" bottom="0.78740157480314965" header="0.51181102362204722" footer="0.39370078740157483"/>
  <pageSetup paperSize="9" scale="69" orientation="landscape"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sheetPr>
  <dimension ref="A1:N85"/>
  <sheetViews>
    <sheetView showGridLines="0" zoomScale="90" zoomScaleNormal="90" zoomScaleSheetLayoutView="100" workbookViewId="0">
      <selection sqref="A1:J1"/>
    </sheetView>
  </sheetViews>
  <sheetFormatPr baseColWidth="10" defaultColWidth="10.6640625" defaultRowHeight="13.2" x14ac:dyDescent="0.25"/>
  <cols>
    <col min="1" max="1" width="22.6640625" style="17" customWidth="1"/>
    <col min="2" max="2" width="47.33203125" style="17" customWidth="1"/>
    <col min="3" max="3" width="18.6640625" style="43" customWidth="1"/>
    <col min="4" max="4" width="6.6640625" style="23" customWidth="1"/>
    <col min="5" max="5" width="18.6640625" style="43" customWidth="1"/>
    <col min="6" max="6" width="6.6640625" style="23" customWidth="1"/>
    <col min="7" max="7" width="18.6640625" style="43" customWidth="1"/>
    <col min="8" max="8" width="6.6640625" style="23" customWidth="1"/>
    <col min="9" max="9" width="18.6640625" style="43" customWidth="1"/>
    <col min="10" max="10" width="6.6640625" style="23" customWidth="1"/>
    <col min="11" max="11" width="18.6640625" style="43" customWidth="1"/>
    <col min="12" max="12" width="6.6640625" style="23" customWidth="1"/>
    <col min="13" max="13" width="18.6640625" style="43" customWidth="1"/>
    <col min="14" max="14" width="6.6640625" style="23" customWidth="1"/>
    <col min="15" max="16384" width="10.6640625" style="17"/>
  </cols>
  <sheetData>
    <row r="1" spans="1:14" ht="22.8" x14ac:dyDescent="0.4">
      <c r="A1" s="178" t="s">
        <v>95</v>
      </c>
      <c r="B1" s="178"/>
      <c r="C1" s="178"/>
      <c r="D1" s="178"/>
      <c r="E1" s="178"/>
      <c r="F1" s="178"/>
      <c r="G1" s="178"/>
      <c r="H1" s="178"/>
      <c r="I1" s="178"/>
      <c r="J1" s="178"/>
      <c r="K1" s="17"/>
      <c r="L1" s="18"/>
      <c r="M1" s="17"/>
      <c r="N1" s="18"/>
    </row>
    <row r="2" spans="1:14" s="21" customFormat="1" x14ac:dyDescent="0.25">
      <c r="C2" s="22"/>
      <c r="D2" s="23"/>
      <c r="E2" s="22"/>
      <c r="F2" s="23"/>
      <c r="G2" s="22"/>
      <c r="H2" s="23"/>
      <c r="I2" s="22"/>
      <c r="J2" s="23"/>
      <c r="K2" s="22"/>
      <c r="L2" s="23"/>
      <c r="M2" s="22"/>
      <c r="N2" s="23"/>
    </row>
    <row r="3" spans="1:14" s="64" customFormat="1" ht="15" customHeight="1" x14ac:dyDescent="0.25">
      <c r="A3" s="24" t="s">
        <v>73</v>
      </c>
      <c r="B3" s="26" t="str">
        <f>Planerfolgsrechnung!C3</f>
        <v>Muster AG</v>
      </c>
      <c r="C3" s="65"/>
      <c r="D3" s="23"/>
      <c r="E3" s="65"/>
      <c r="F3" s="23"/>
      <c r="G3" s="65"/>
      <c r="H3" s="23"/>
      <c r="I3" s="65"/>
      <c r="J3" s="23"/>
      <c r="K3" s="65"/>
      <c r="L3" s="23"/>
      <c r="M3" s="65"/>
      <c r="N3" s="23"/>
    </row>
    <row r="4" spans="1:14" s="64" customFormat="1" ht="15" customHeight="1" x14ac:dyDescent="0.25">
      <c r="A4" s="83" t="s">
        <v>74</v>
      </c>
      <c r="B4" s="84">
        <f>Planerfolgsrechnung!C4</f>
        <v>45658</v>
      </c>
      <c r="C4" s="65"/>
      <c r="D4" s="23"/>
      <c r="E4" s="22"/>
      <c r="F4" s="23"/>
      <c r="G4" s="65"/>
      <c r="H4" s="23"/>
      <c r="I4" s="65"/>
      <c r="J4" s="23"/>
      <c r="K4" s="65"/>
      <c r="L4" s="23"/>
      <c r="M4" s="65"/>
      <c r="N4" s="23"/>
    </row>
    <row r="5" spans="1:14" s="64" customFormat="1" ht="15" customHeight="1" x14ac:dyDescent="0.25">
      <c r="C5" s="65"/>
      <c r="D5" s="23"/>
      <c r="E5" s="65"/>
      <c r="F5" s="23"/>
      <c r="G5" s="65"/>
      <c r="H5" s="23"/>
      <c r="I5" s="65"/>
      <c r="J5" s="23"/>
      <c r="K5" s="65"/>
      <c r="L5" s="23"/>
      <c r="M5" s="65"/>
      <c r="N5" s="23"/>
    </row>
    <row r="6" spans="1:14" s="86" customFormat="1" ht="15" customHeight="1" x14ac:dyDescent="0.25">
      <c r="A6" s="161" t="s">
        <v>93</v>
      </c>
      <c r="B6" s="146"/>
      <c r="C6" s="85" t="s">
        <v>76</v>
      </c>
      <c r="D6" s="33" t="s">
        <v>77</v>
      </c>
      <c r="E6" s="34" t="s">
        <v>78</v>
      </c>
      <c r="F6" s="33" t="s">
        <v>77</v>
      </c>
      <c r="G6" s="34" t="s">
        <v>79</v>
      </c>
      <c r="H6" s="33" t="s">
        <v>77</v>
      </c>
      <c r="I6" s="34" t="s">
        <v>80</v>
      </c>
      <c r="J6" s="33" t="s">
        <v>77</v>
      </c>
      <c r="K6" s="34" t="s">
        <v>108</v>
      </c>
      <c r="L6" s="33" t="s">
        <v>77</v>
      </c>
      <c r="M6" s="34" t="s">
        <v>109</v>
      </c>
      <c r="N6" s="33" t="s">
        <v>77</v>
      </c>
    </row>
    <row r="7" spans="1:14" s="35" customFormat="1" ht="15" customHeight="1" x14ac:dyDescent="0.25">
      <c r="A7" s="171" t="s">
        <v>75</v>
      </c>
      <c r="B7" s="171"/>
      <c r="C7" s="171"/>
      <c r="D7" s="171"/>
      <c r="E7" s="171"/>
      <c r="F7" s="171"/>
      <c r="G7" s="171"/>
      <c r="H7" s="171"/>
      <c r="I7" s="171"/>
      <c r="J7" s="171"/>
      <c r="K7" s="171"/>
      <c r="L7" s="171"/>
      <c r="M7" s="171"/>
      <c r="N7" s="171"/>
    </row>
    <row r="8" spans="1:14" s="25" customFormat="1" ht="15" customHeight="1" x14ac:dyDescent="0.25">
      <c r="A8" s="163" t="s">
        <v>139</v>
      </c>
      <c r="B8" s="164"/>
      <c r="C8" s="7"/>
      <c r="D8" s="128"/>
      <c r="E8" s="7"/>
      <c r="F8" s="128"/>
      <c r="G8" s="7"/>
      <c r="H8" s="128"/>
      <c r="I8" s="7"/>
      <c r="J8" s="128"/>
      <c r="K8" s="7"/>
      <c r="L8" s="128"/>
      <c r="M8" s="7"/>
      <c r="N8" s="128"/>
    </row>
    <row r="9" spans="1:14" s="25" customFormat="1" ht="15" customHeight="1" x14ac:dyDescent="0.25">
      <c r="A9" s="166" t="s">
        <v>138</v>
      </c>
      <c r="B9" s="138"/>
      <c r="C9" s="7"/>
      <c r="D9" s="128"/>
      <c r="E9" s="7"/>
      <c r="F9" s="128"/>
      <c r="G9" s="7"/>
      <c r="H9" s="128"/>
      <c r="I9" s="7"/>
      <c r="J9" s="128"/>
      <c r="K9" s="7"/>
      <c r="L9" s="128"/>
      <c r="M9" s="7"/>
      <c r="N9" s="128"/>
    </row>
    <row r="10" spans="1:14" s="25" customFormat="1" ht="15" customHeight="1" x14ac:dyDescent="0.25">
      <c r="A10" s="169" t="s">
        <v>140</v>
      </c>
      <c r="B10" s="170"/>
      <c r="C10" s="88">
        <f>SUM(C8:C9)</f>
        <v>0</v>
      </c>
      <c r="D10" s="129" t="str">
        <f>IF(ISERROR(100/C41*C10),"",100/C41*C10)</f>
        <v/>
      </c>
      <c r="E10" s="88">
        <f>SUM(E8:E9)</f>
        <v>0</v>
      </c>
      <c r="F10" s="129" t="str">
        <f>IF(ISERROR(100/E41*E10),"",100/E41*E10)</f>
        <v/>
      </c>
      <c r="G10" s="88">
        <f>SUM(G8:G9)</f>
        <v>0</v>
      </c>
      <c r="H10" s="129" t="str">
        <f>IF(ISERROR(100/G41*G10),"",100/G41*G10)</f>
        <v/>
      </c>
      <c r="I10" s="88">
        <f>SUM(I8:I9)</f>
        <v>0</v>
      </c>
      <c r="J10" s="129" t="str">
        <f>IF(ISERROR(100/I41*I10),"",100/I41*I10)</f>
        <v/>
      </c>
      <c r="K10" s="88">
        <f>SUM(K8:K9)</f>
        <v>0</v>
      </c>
      <c r="L10" s="129" t="str">
        <f>IF(ISERROR(100/K41*K10),"",100/K41*K10)</f>
        <v/>
      </c>
      <c r="M10" s="88">
        <f>SUM(M8:M9)</f>
        <v>0</v>
      </c>
      <c r="N10" s="129" t="str">
        <f>IF(ISERROR(100/M41*M10),"",100/M41*M10)</f>
        <v/>
      </c>
    </row>
    <row r="11" spans="1:14" s="25" customFormat="1" ht="15" customHeight="1" x14ac:dyDescent="0.25">
      <c r="A11" s="165" t="s">
        <v>230</v>
      </c>
      <c r="B11" s="165"/>
      <c r="C11" s="8"/>
      <c r="D11" s="125"/>
      <c r="E11" s="8"/>
      <c r="F11" s="125"/>
      <c r="G11" s="8"/>
      <c r="H11" s="125"/>
      <c r="I11" s="8"/>
      <c r="J11" s="125"/>
      <c r="K11" s="8"/>
      <c r="L11" s="125"/>
      <c r="M11" s="8"/>
      <c r="N11" s="125"/>
    </row>
    <row r="12" spans="1:14" s="25" customFormat="1" ht="15" customHeight="1" x14ac:dyDescent="0.25">
      <c r="A12" s="165" t="s">
        <v>229</v>
      </c>
      <c r="B12" s="165"/>
      <c r="C12" s="8"/>
      <c r="D12" s="125"/>
      <c r="E12" s="8"/>
      <c r="F12" s="125"/>
      <c r="G12" s="8"/>
      <c r="H12" s="125"/>
      <c r="I12" s="8"/>
      <c r="J12" s="125"/>
      <c r="K12" s="8"/>
      <c r="L12" s="125"/>
      <c r="M12" s="8"/>
      <c r="N12" s="125"/>
    </row>
    <row r="13" spans="1:14" s="25" customFormat="1" ht="15" customHeight="1" x14ac:dyDescent="0.25">
      <c r="A13" s="166" t="s">
        <v>142</v>
      </c>
      <c r="B13" s="138"/>
      <c r="C13" s="8"/>
      <c r="D13" s="125"/>
      <c r="E13" s="8"/>
      <c r="F13" s="125"/>
      <c r="G13" s="8"/>
      <c r="H13" s="125"/>
      <c r="I13" s="8"/>
      <c r="J13" s="125"/>
      <c r="K13" s="8"/>
      <c r="L13" s="125"/>
      <c r="M13" s="8"/>
      <c r="N13" s="125"/>
    </row>
    <row r="14" spans="1:14" s="25" customFormat="1" ht="15" customHeight="1" x14ac:dyDescent="0.25">
      <c r="A14" s="169" t="s">
        <v>141</v>
      </c>
      <c r="B14" s="170"/>
      <c r="C14" s="90">
        <f>SUM(C11:C13)</f>
        <v>0</v>
      </c>
      <c r="D14" s="129" t="str">
        <f>IF(ISERROR(100/C41*C14),"",100/C41*C14)</f>
        <v/>
      </c>
      <c r="E14" s="90">
        <f>SUM(E11:E13)</f>
        <v>0</v>
      </c>
      <c r="F14" s="129" t="str">
        <f>IF(ISERROR(100/E41*E14),"",100/E41*E14)</f>
        <v/>
      </c>
      <c r="G14" s="90">
        <f>SUM(G11:G13)</f>
        <v>0</v>
      </c>
      <c r="H14" s="129" t="str">
        <f>IF(ISERROR(100/G41*G14),"",100/G41*G14)</f>
        <v/>
      </c>
      <c r="I14" s="90">
        <f>SUM(I11:I13)</f>
        <v>0</v>
      </c>
      <c r="J14" s="129" t="str">
        <f>IF(ISERROR(100/I41*I14),"",100/I41*I14)</f>
        <v/>
      </c>
      <c r="K14" s="90">
        <f>SUM(K11:K13)</f>
        <v>0</v>
      </c>
      <c r="L14" s="129" t="str">
        <f>IF(ISERROR(100/K41*K14),"",100/K41*K14)</f>
        <v/>
      </c>
      <c r="M14" s="90">
        <f>SUM(M11:M13)</f>
        <v>0</v>
      </c>
      <c r="N14" s="129" t="str">
        <f>IF(ISERROR(100/M41*M14),"",100/M41*M14)</f>
        <v/>
      </c>
    </row>
    <row r="15" spans="1:14" s="25" customFormat="1" ht="15" customHeight="1" x14ac:dyDescent="0.25">
      <c r="A15" s="166" t="s">
        <v>231</v>
      </c>
      <c r="B15" s="138"/>
      <c r="C15" s="8"/>
      <c r="D15" s="125"/>
      <c r="E15" s="8"/>
      <c r="F15" s="125"/>
      <c r="G15" s="8"/>
      <c r="H15" s="125"/>
      <c r="I15" s="8"/>
      <c r="J15" s="125"/>
      <c r="K15" s="8"/>
      <c r="L15" s="125"/>
      <c r="M15" s="8"/>
      <c r="N15" s="125"/>
    </row>
    <row r="16" spans="1:14" s="25" customFormat="1" ht="15" customHeight="1" x14ac:dyDescent="0.25">
      <c r="A16" s="166" t="s">
        <v>143</v>
      </c>
      <c r="B16" s="138"/>
      <c r="C16" s="8"/>
      <c r="D16" s="125"/>
      <c r="E16" s="8"/>
      <c r="F16" s="125"/>
      <c r="G16" s="8"/>
      <c r="H16" s="125"/>
      <c r="I16" s="8"/>
      <c r="J16" s="125"/>
      <c r="K16" s="8"/>
      <c r="L16" s="125"/>
      <c r="M16" s="8"/>
      <c r="N16" s="125"/>
    </row>
    <row r="17" spans="1:14" s="25" customFormat="1" ht="15" customHeight="1" x14ac:dyDescent="0.25">
      <c r="A17" s="166" t="s">
        <v>144</v>
      </c>
      <c r="B17" s="138"/>
      <c r="C17" s="8"/>
      <c r="D17" s="125"/>
      <c r="E17" s="8"/>
      <c r="F17" s="125"/>
      <c r="G17" s="8"/>
      <c r="H17" s="125"/>
      <c r="I17" s="8"/>
      <c r="J17" s="125"/>
      <c r="K17" s="8"/>
      <c r="L17" s="125"/>
      <c r="M17" s="8"/>
      <c r="N17" s="125"/>
    </row>
    <row r="18" spans="1:14" s="25" customFormat="1" ht="15" customHeight="1" x14ac:dyDescent="0.25">
      <c r="A18" s="166" t="s">
        <v>145</v>
      </c>
      <c r="B18" s="138"/>
      <c r="C18" s="8"/>
      <c r="D18" s="125"/>
      <c r="E18" s="8"/>
      <c r="F18" s="125"/>
      <c r="G18" s="8"/>
      <c r="H18" s="125"/>
      <c r="I18" s="8"/>
      <c r="J18" s="125"/>
      <c r="K18" s="8"/>
      <c r="L18" s="125"/>
      <c r="M18" s="8"/>
      <c r="N18" s="125"/>
    </row>
    <row r="19" spans="1:14" s="25" customFormat="1" ht="15" customHeight="1" x14ac:dyDescent="0.25">
      <c r="A19" s="169" t="s">
        <v>146</v>
      </c>
      <c r="B19" s="170"/>
      <c r="C19" s="90">
        <f>SUM(C15:C18)</f>
        <v>0</v>
      </c>
      <c r="D19" s="131" t="str">
        <f>IF(ISERROR(100/C41*C19),"",100/C41*C19)</f>
        <v/>
      </c>
      <c r="E19" s="90">
        <f>SUM(E15:E18)</f>
        <v>0</v>
      </c>
      <c r="F19" s="131" t="str">
        <f>IF(ISERROR(100/E41*E19),"",100/E41*E19)</f>
        <v/>
      </c>
      <c r="G19" s="90">
        <f>SUM(G15:G18)</f>
        <v>0</v>
      </c>
      <c r="H19" s="131" t="str">
        <f>IF(ISERROR(100/G41*G19),"",100/G41*G19)</f>
        <v/>
      </c>
      <c r="I19" s="90">
        <f>SUM(I15:I18)</f>
        <v>0</v>
      </c>
      <c r="J19" s="131" t="str">
        <f>IF(ISERROR(100/I41*I19),"",100/I41*I19)</f>
        <v/>
      </c>
      <c r="K19" s="90">
        <f>SUM(K15:K18)</f>
        <v>0</v>
      </c>
      <c r="L19" s="131" t="str">
        <f>IF(ISERROR(100/K41*K19),"",100/K41*K19)</f>
        <v/>
      </c>
      <c r="M19" s="90">
        <f>SUM(M15:M18)</f>
        <v>0</v>
      </c>
      <c r="N19" s="131" t="str">
        <f>IF(ISERROR(100/M41*M19),"",100/M41*M19)</f>
        <v/>
      </c>
    </row>
    <row r="20" spans="1:14" s="25" customFormat="1" ht="15" customHeight="1" x14ac:dyDescent="0.25">
      <c r="A20" s="165" t="s">
        <v>147</v>
      </c>
      <c r="B20" s="165"/>
      <c r="C20" s="8"/>
      <c r="D20" s="125"/>
      <c r="E20" s="8"/>
      <c r="F20" s="125"/>
      <c r="G20" s="8"/>
      <c r="H20" s="125"/>
      <c r="I20" s="8"/>
      <c r="J20" s="125"/>
      <c r="K20" s="8"/>
      <c r="L20" s="125"/>
      <c r="M20" s="8"/>
      <c r="N20" s="125"/>
    </row>
    <row r="21" spans="1:14" s="25" customFormat="1" ht="15" customHeight="1" x14ac:dyDescent="0.25">
      <c r="A21" s="165" t="s">
        <v>244</v>
      </c>
      <c r="B21" s="165"/>
      <c r="C21" s="8"/>
      <c r="D21" s="125"/>
      <c r="E21" s="8"/>
      <c r="F21" s="125"/>
      <c r="G21" s="8"/>
      <c r="H21" s="125"/>
      <c r="I21" s="8"/>
      <c r="J21" s="125"/>
      <c r="K21" s="8"/>
      <c r="L21" s="125"/>
      <c r="M21" s="8"/>
      <c r="N21" s="125"/>
    </row>
    <row r="22" spans="1:14" s="25" customFormat="1" ht="15" customHeight="1" x14ac:dyDescent="0.25">
      <c r="A22" s="166" t="s">
        <v>148</v>
      </c>
      <c r="B22" s="138"/>
      <c r="C22" s="8"/>
      <c r="D22" s="125"/>
      <c r="E22" s="8"/>
      <c r="F22" s="125"/>
      <c r="G22" s="8"/>
      <c r="H22" s="125"/>
      <c r="I22" s="8"/>
      <c r="J22" s="125"/>
      <c r="K22" s="8"/>
      <c r="L22" s="125"/>
      <c r="M22" s="8"/>
      <c r="N22" s="125"/>
    </row>
    <row r="23" spans="1:14" s="25" customFormat="1" ht="15" customHeight="1" x14ac:dyDescent="0.25">
      <c r="A23" s="169" t="s">
        <v>149</v>
      </c>
      <c r="B23" s="170"/>
      <c r="C23" s="90">
        <f>SUM(C20:C22)</f>
        <v>0</v>
      </c>
      <c r="D23" s="131" t="str">
        <f>IF(ISERROR(100/C41*C23),"",100/C41*C23)</f>
        <v/>
      </c>
      <c r="E23" s="90">
        <f>SUM(E20:E22)</f>
        <v>0</v>
      </c>
      <c r="F23" s="131" t="str">
        <f>IF(ISERROR(100/E41*E23),"",100/E41*E23)</f>
        <v/>
      </c>
      <c r="G23" s="90">
        <f>SUM(G20:G22)</f>
        <v>0</v>
      </c>
      <c r="H23" s="131" t="str">
        <f>IF(ISERROR(100/G41*G23),"",100/G41*G23)</f>
        <v/>
      </c>
      <c r="I23" s="90">
        <f>SUM(I20:I22)</f>
        <v>0</v>
      </c>
      <c r="J23" s="131" t="str">
        <f>IF(ISERROR(100/I41*I23),"",100/I41*I23)</f>
        <v/>
      </c>
      <c r="K23" s="90">
        <f>SUM(K20:K22)</f>
        <v>0</v>
      </c>
      <c r="L23" s="131" t="str">
        <f>IF(ISERROR(100/K41*K23),"",100/K41*K23)</f>
        <v/>
      </c>
      <c r="M23" s="90">
        <f>SUM(M20:M22)</f>
        <v>0</v>
      </c>
      <c r="N23" s="131" t="str">
        <f>IF(ISERROR(100/M41*M23),"",100/M41*M23)</f>
        <v/>
      </c>
    </row>
    <row r="24" spans="1:14" s="25" customFormat="1" ht="15" customHeight="1" x14ac:dyDescent="0.25">
      <c r="A24" s="165" t="s">
        <v>81</v>
      </c>
      <c r="B24" s="139"/>
      <c r="C24" s="9"/>
      <c r="D24" s="125" t="str">
        <f>IF(ISERROR(100/C41*C24),"",100/C41*C24)</f>
        <v/>
      </c>
      <c r="E24" s="9"/>
      <c r="F24" s="125" t="str">
        <f>IF(ISERROR(100/E41*E24),"",100/E41*E24)</f>
        <v/>
      </c>
      <c r="G24" s="9"/>
      <c r="H24" s="125" t="str">
        <f>IF(ISERROR(100/G41*G24),"",100/G41*G24)</f>
        <v/>
      </c>
      <c r="I24" s="9"/>
      <c r="J24" s="125" t="str">
        <f>IF(ISERROR(100/I41*I24),"",100/I41*I24)</f>
        <v/>
      </c>
      <c r="K24" s="9"/>
      <c r="L24" s="125" t="str">
        <f>IF(ISERROR(100/K41*K24),"",100/K41*K24)</f>
        <v/>
      </c>
      <c r="M24" s="9"/>
      <c r="N24" s="125" t="str">
        <f>IF(ISERROR(100/M41*M24),"",100/M41*M24)</f>
        <v/>
      </c>
    </row>
    <row r="25" spans="1:14" s="86" customFormat="1" ht="15" customHeight="1" x14ac:dyDescent="0.25">
      <c r="A25" s="175" t="s">
        <v>82</v>
      </c>
      <c r="B25" s="175"/>
      <c r="C25" s="91">
        <f>SUM(C10,C14,C19,C23,C24)</f>
        <v>0</v>
      </c>
      <c r="D25" s="132" t="str">
        <f>IF(ISERROR(100/C41*C25),"",100/C41*C25)</f>
        <v/>
      </c>
      <c r="E25" s="91">
        <f>SUM(E10,E14,E19,E23,E24)</f>
        <v>0</v>
      </c>
      <c r="F25" s="132" t="str">
        <f>IF(ISERROR(100/E41*E25),"",100/E41*E25)</f>
        <v/>
      </c>
      <c r="G25" s="91">
        <f>SUM(G10,G14,G19,G23,G24)</f>
        <v>0</v>
      </c>
      <c r="H25" s="132" t="str">
        <f>IF(ISERROR(100/G41*G25),"",100/G41*G25)</f>
        <v/>
      </c>
      <c r="I25" s="91">
        <f>SUM(I10,I14,I19,I23,I24)</f>
        <v>0</v>
      </c>
      <c r="J25" s="132" t="str">
        <f>IF(ISERROR(100/I41*I25),"",100/I41*I25)</f>
        <v/>
      </c>
      <c r="K25" s="91">
        <f>SUM(K10,K14,K19,K23,K24)</f>
        <v>0</v>
      </c>
      <c r="L25" s="132" t="str">
        <f>IF(ISERROR(100/K41*K25),"",100/K41*K25)</f>
        <v/>
      </c>
      <c r="M25" s="91">
        <f>SUM(M10,M14,M19,M23,M24)</f>
        <v>0</v>
      </c>
      <c r="N25" s="132" t="str">
        <f>IF(ISERROR(100/M41*M25),"",100/M41*M25)</f>
        <v/>
      </c>
    </row>
    <row r="26" spans="1:14" s="35" customFormat="1" ht="15" customHeight="1" x14ac:dyDescent="0.25">
      <c r="A26" s="177"/>
      <c r="B26" s="177"/>
      <c r="C26" s="92"/>
      <c r="D26" s="93"/>
      <c r="E26" s="92"/>
      <c r="F26" s="93"/>
      <c r="G26" s="92"/>
      <c r="H26" s="93"/>
      <c r="I26" s="92"/>
      <c r="J26" s="93"/>
      <c r="K26" s="92"/>
      <c r="L26" s="93"/>
      <c r="M26" s="92"/>
      <c r="N26" s="93"/>
    </row>
    <row r="27" spans="1:14" s="35" customFormat="1" ht="15" customHeight="1" x14ac:dyDescent="0.25">
      <c r="A27" s="168" t="s">
        <v>83</v>
      </c>
      <c r="B27" s="168"/>
      <c r="C27" s="168"/>
      <c r="D27" s="168"/>
      <c r="E27" s="168"/>
      <c r="F27" s="168"/>
      <c r="G27" s="168"/>
      <c r="H27" s="168"/>
      <c r="I27" s="168"/>
      <c r="J27" s="168"/>
      <c r="K27" s="168"/>
      <c r="L27" s="168"/>
      <c r="M27" s="168"/>
      <c r="N27" s="168"/>
    </row>
    <row r="28" spans="1:14" s="25" customFormat="1" ht="15" customHeight="1" x14ac:dyDescent="0.25">
      <c r="A28" s="163" t="s">
        <v>150</v>
      </c>
      <c r="B28" s="163"/>
      <c r="C28" s="10"/>
      <c r="D28" s="128"/>
      <c r="E28" s="10"/>
      <c r="F28" s="128"/>
      <c r="G28" s="10"/>
      <c r="H28" s="128"/>
      <c r="I28" s="10"/>
      <c r="J28" s="128"/>
      <c r="K28" s="10"/>
      <c r="L28" s="128"/>
      <c r="M28" s="10"/>
      <c r="N28" s="128"/>
    </row>
    <row r="29" spans="1:14" s="25" customFormat="1" ht="15" customHeight="1" x14ac:dyDescent="0.25">
      <c r="A29" s="163" t="s">
        <v>151</v>
      </c>
      <c r="B29" s="163"/>
      <c r="C29" s="10"/>
      <c r="D29" s="128"/>
      <c r="E29" s="10"/>
      <c r="F29" s="128"/>
      <c r="G29" s="10"/>
      <c r="H29" s="128"/>
      <c r="I29" s="10"/>
      <c r="J29" s="128"/>
      <c r="K29" s="10"/>
      <c r="L29" s="128"/>
      <c r="M29" s="10"/>
      <c r="N29" s="128"/>
    </row>
    <row r="30" spans="1:14" s="25" customFormat="1" ht="15" customHeight="1" x14ac:dyDescent="0.25">
      <c r="A30" s="169" t="s">
        <v>152</v>
      </c>
      <c r="B30" s="170"/>
      <c r="C30" s="88">
        <f>SUM(C28:C29)</f>
        <v>0</v>
      </c>
      <c r="D30" s="129" t="str">
        <f>IF(ISERROR(100/C41*C30),"",100/C41*C30)</f>
        <v/>
      </c>
      <c r="E30" s="88">
        <f>SUM(E28:E29)</f>
        <v>0</v>
      </c>
      <c r="F30" s="129" t="str">
        <f>IF(ISERROR(100/E41*E30),"",100/E41*E30)</f>
        <v/>
      </c>
      <c r="G30" s="88">
        <f>SUM(G28:G29)</f>
        <v>0</v>
      </c>
      <c r="H30" s="129" t="str">
        <f>IF(ISERROR(100/G41*G30),"",100/G41*G30)</f>
        <v/>
      </c>
      <c r="I30" s="88">
        <f>SUM(I28:I29)</f>
        <v>0</v>
      </c>
      <c r="J30" s="129" t="str">
        <f>IF(ISERROR(100/I41*I30),"",100/I41*I30)</f>
        <v/>
      </c>
      <c r="K30" s="88">
        <f>SUM(K28:K29)</f>
        <v>0</v>
      </c>
      <c r="L30" s="129" t="str">
        <f>IF(ISERROR(100/K41*K30),"",100/K41*K30)</f>
        <v/>
      </c>
      <c r="M30" s="88">
        <f>SUM(M28:M29)</f>
        <v>0</v>
      </c>
      <c r="N30" s="129" t="str">
        <f>IF(ISERROR(100/M41*M30),"",100/M41*M30)</f>
        <v/>
      </c>
    </row>
    <row r="31" spans="1:14" s="25" customFormat="1" ht="15" customHeight="1" x14ac:dyDescent="0.25">
      <c r="A31" s="166" t="s">
        <v>153</v>
      </c>
      <c r="B31" s="138"/>
      <c r="C31" s="10"/>
      <c r="D31" s="128"/>
      <c r="E31" s="10"/>
      <c r="F31" s="128"/>
      <c r="G31" s="10"/>
      <c r="H31" s="128"/>
      <c r="I31" s="10"/>
      <c r="J31" s="128"/>
      <c r="K31" s="10"/>
      <c r="L31" s="128"/>
      <c r="M31" s="10"/>
      <c r="N31" s="128"/>
    </row>
    <row r="32" spans="1:14" s="25" customFormat="1" ht="15" customHeight="1" x14ac:dyDescent="0.25">
      <c r="A32" s="163" t="s">
        <v>154</v>
      </c>
      <c r="B32" s="163"/>
      <c r="C32" s="10"/>
      <c r="D32" s="128"/>
      <c r="E32" s="10"/>
      <c r="F32" s="128"/>
      <c r="G32" s="10"/>
      <c r="H32" s="128"/>
      <c r="I32" s="10"/>
      <c r="J32" s="128"/>
      <c r="K32" s="10"/>
      <c r="L32" s="128"/>
      <c r="M32" s="10"/>
      <c r="N32" s="128"/>
    </row>
    <row r="33" spans="1:14" s="25" customFormat="1" ht="15" customHeight="1" x14ac:dyDescent="0.25">
      <c r="A33" s="167" t="s">
        <v>232</v>
      </c>
      <c r="B33" s="167"/>
      <c r="C33" s="11"/>
      <c r="D33" s="130"/>
      <c r="E33" s="11"/>
      <c r="F33" s="130"/>
      <c r="G33" s="11"/>
      <c r="H33" s="130"/>
      <c r="I33" s="11"/>
      <c r="J33" s="130"/>
      <c r="K33" s="11"/>
      <c r="L33" s="130"/>
      <c r="M33" s="11"/>
      <c r="N33" s="130"/>
    </row>
    <row r="34" spans="1:14" s="25" customFormat="1" ht="15" customHeight="1" x14ac:dyDescent="0.25">
      <c r="A34" s="167" t="s">
        <v>155</v>
      </c>
      <c r="B34" s="167"/>
      <c r="C34" s="11"/>
      <c r="D34" s="130"/>
      <c r="E34" s="11"/>
      <c r="F34" s="130"/>
      <c r="G34" s="11"/>
      <c r="H34" s="130"/>
      <c r="I34" s="11"/>
      <c r="J34" s="130"/>
      <c r="K34" s="11"/>
      <c r="L34" s="130"/>
      <c r="M34" s="11"/>
      <c r="N34" s="130"/>
    </row>
    <row r="35" spans="1:14" s="25" customFormat="1" ht="15" customHeight="1" x14ac:dyDescent="0.25">
      <c r="A35" s="167" t="s">
        <v>233</v>
      </c>
      <c r="B35" s="167"/>
      <c r="C35" s="11"/>
      <c r="D35" s="130"/>
      <c r="E35" s="11"/>
      <c r="F35" s="130"/>
      <c r="G35" s="11"/>
      <c r="H35" s="130"/>
      <c r="I35" s="11"/>
      <c r="J35" s="130"/>
      <c r="K35" s="11"/>
      <c r="L35" s="130"/>
      <c r="M35" s="11"/>
      <c r="N35" s="130"/>
    </row>
    <row r="36" spans="1:14" s="25" customFormat="1" ht="15" customHeight="1" x14ac:dyDescent="0.25">
      <c r="A36" s="167" t="s">
        <v>156</v>
      </c>
      <c r="B36" s="167"/>
      <c r="C36" s="11"/>
      <c r="D36" s="130"/>
      <c r="E36" s="11"/>
      <c r="F36" s="130"/>
      <c r="G36" s="11"/>
      <c r="H36" s="130"/>
      <c r="I36" s="11"/>
      <c r="J36" s="130"/>
      <c r="K36" s="11"/>
      <c r="L36" s="130"/>
      <c r="M36" s="11"/>
      <c r="N36" s="130"/>
    </row>
    <row r="37" spans="1:14" s="25" customFormat="1" ht="15" customHeight="1" x14ac:dyDescent="0.25">
      <c r="A37" s="176" t="s">
        <v>84</v>
      </c>
      <c r="B37" s="176"/>
      <c r="C37" s="90">
        <f>SUM(C33:C36)</f>
        <v>0</v>
      </c>
      <c r="D37" s="131" t="str">
        <f>IF(ISERROR(100/C41*C37),"",100/C41*C37)</f>
        <v/>
      </c>
      <c r="E37" s="90">
        <f>SUM(E33:E36)</f>
        <v>0</v>
      </c>
      <c r="F37" s="131" t="str">
        <f>IF(ISERROR(100/E41*E37),"",100/E41*E37)</f>
        <v/>
      </c>
      <c r="G37" s="90">
        <f>SUM(G33:G36)</f>
        <v>0</v>
      </c>
      <c r="H37" s="131" t="str">
        <f>IF(ISERROR(100/G41*G37),"",100/G41*G37)</f>
        <v/>
      </c>
      <c r="I37" s="90">
        <f>SUM(I33:I36)</f>
        <v>0</v>
      </c>
      <c r="J37" s="131" t="str">
        <f>IF(ISERROR(100/I41*I37),"",100/I41*I37)</f>
        <v/>
      </c>
      <c r="K37" s="90">
        <f>SUM(K33:K36)</f>
        <v>0</v>
      </c>
      <c r="L37" s="131" t="str">
        <f>IF(ISERROR(100/K41*K37),"",100/K41*K37)</f>
        <v/>
      </c>
      <c r="M37" s="90">
        <f>SUM(M33:M36)</f>
        <v>0</v>
      </c>
      <c r="N37" s="131" t="str">
        <f>IF(ISERROR(100/M41*M37),"",100/M41*M37)</f>
        <v/>
      </c>
    </row>
    <row r="38" spans="1:14" s="25" customFormat="1" ht="15" customHeight="1" x14ac:dyDescent="0.25">
      <c r="A38" s="167" t="s">
        <v>85</v>
      </c>
      <c r="B38" s="167"/>
      <c r="C38" s="11"/>
      <c r="D38" s="130"/>
      <c r="E38" s="11"/>
      <c r="F38" s="130"/>
      <c r="G38" s="11"/>
      <c r="H38" s="130"/>
      <c r="I38" s="11"/>
      <c r="J38" s="130"/>
      <c r="K38" s="11"/>
      <c r="L38" s="130"/>
      <c r="M38" s="11"/>
      <c r="N38" s="130"/>
    </row>
    <row r="39" spans="1:14" s="25" customFormat="1" ht="15" customHeight="1" x14ac:dyDescent="0.25">
      <c r="A39" s="167" t="s">
        <v>157</v>
      </c>
      <c r="B39" s="167"/>
      <c r="C39" s="11"/>
      <c r="D39" s="130"/>
      <c r="E39" s="11"/>
      <c r="F39" s="130"/>
      <c r="G39" s="11"/>
      <c r="H39" s="130"/>
      <c r="I39" s="11"/>
      <c r="J39" s="130"/>
      <c r="K39" s="11"/>
      <c r="L39" s="130"/>
      <c r="M39" s="11"/>
      <c r="N39" s="130"/>
    </row>
    <row r="40" spans="1:14" s="86" customFormat="1" ht="15" customHeight="1" x14ac:dyDescent="0.25">
      <c r="A40" s="175" t="s">
        <v>86</v>
      </c>
      <c r="B40" s="175"/>
      <c r="C40" s="91">
        <f>SUM(C37:C39,C30:C32)</f>
        <v>0</v>
      </c>
      <c r="D40" s="132" t="str">
        <f>IF(ISERROR(100/C41*C40),"",100/C41*C40)</f>
        <v/>
      </c>
      <c r="E40" s="91">
        <f>SUM(E37:E39,E30:E32)</f>
        <v>0</v>
      </c>
      <c r="F40" s="132" t="str">
        <f>IF(ISERROR(100/E41*E40),"",100/E41*E40)</f>
        <v/>
      </c>
      <c r="G40" s="91">
        <f>SUM(G37:G39,G30:G32)</f>
        <v>0</v>
      </c>
      <c r="H40" s="132" t="str">
        <f>IF(ISERROR(100/G41*G40),"",100/G41*G40)</f>
        <v/>
      </c>
      <c r="I40" s="91">
        <f>SUM(I37:I39,I30:I32)</f>
        <v>0</v>
      </c>
      <c r="J40" s="132" t="str">
        <f>IF(ISERROR(100/I41*I40),"",100/I41*I40)</f>
        <v/>
      </c>
      <c r="K40" s="91">
        <f>SUM(K37:K39,K30:K32)</f>
        <v>0</v>
      </c>
      <c r="L40" s="132" t="str">
        <f>IF(ISERROR(100/K41*K40),"",100/K41*K40)</f>
        <v/>
      </c>
      <c r="M40" s="91">
        <f>SUM(M37:M39,M30:M32)</f>
        <v>0</v>
      </c>
      <c r="N40" s="132" t="str">
        <f>IF(ISERROR(100/M41*M40),"",100/M41*M40)</f>
        <v/>
      </c>
    </row>
    <row r="41" spans="1:14" s="86" customFormat="1" ht="15" customHeight="1" thickBot="1" x14ac:dyDescent="0.3">
      <c r="A41" s="179" t="s">
        <v>87</v>
      </c>
      <c r="B41" s="180"/>
      <c r="C41" s="94">
        <f>C25+C40</f>
        <v>0</v>
      </c>
      <c r="D41" s="95" t="str">
        <f>IF(ISERROR(D25+D40),"",D25+D40)</f>
        <v/>
      </c>
      <c r="E41" s="94">
        <f>E25+E40</f>
        <v>0</v>
      </c>
      <c r="F41" s="96" t="str">
        <f>IF(ISERROR(F25+F40),"",F25+F40)</f>
        <v/>
      </c>
      <c r="G41" s="94">
        <f>G25+G40</f>
        <v>0</v>
      </c>
      <c r="H41" s="95" t="str">
        <f>IF(ISERROR(H25+H40),"",H25+H40)</f>
        <v/>
      </c>
      <c r="I41" s="94">
        <f>I25+I40</f>
        <v>0</v>
      </c>
      <c r="J41" s="95" t="str">
        <f>IF(ISERROR(J25+J40),"",J25+J40)</f>
        <v/>
      </c>
      <c r="K41" s="94">
        <f>K25+K40</f>
        <v>0</v>
      </c>
      <c r="L41" s="95" t="str">
        <f>IF(ISERROR(L25+L40),"",L25+L40)</f>
        <v/>
      </c>
      <c r="M41" s="94">
        <f>M25+M40</f>
        <v>0</v>
      </c>
      <c r="N41" s="95" t="str">
        <f>IF(ISERROR(N25+N40),"",N25+N40)</f>
        <v/>
      </c>
    </row>
    <row r="42" spans="1:14" s="86" customFormat="1" ht="15" customHeight="1" x14ac:dyDescent="0.25">
      <c r="A42" s="97"/>
      <c r="B42" s="97"/>
      <c r="C42" s="98"/>
      <c r="D42" s="99"/>
      <c r="E42" s="100"/>
      <c r="F42" s="99"/>
      <c r="G42" s="100"/>
      <c r="H42" s="99"/>
      <c r="I42" s="100"/>
      <c r="J42" s="99"/>
      <c r="K42" s="100"/>
      <c r="L42" s="99"/>
      <c r="M42" s="100"/>
      <c r="N42" s="99"/>
    </row>
    <row r="43" spans="1:14" s="86" customFormat="1" ht="15" customHeight="1" x14ac:dyDescent="0.25">
      <c r="A43" s="161" t="s">
        <v>94</v>
      </c>
      <c r="B43" s="146"/>
      <c r="C43" s="85" t="str">
        <f>C6</f>
        <v>Eröffnungsbilanz</v>
      </c>
      <c r="D43" s="33" t="s">
        <v>77</v>
      </c>
      <c r="E43" s="34" t="str">
        <f>E6</f>
        <v>Planjahr 1</v>
      </c>
      <c r="F43" s="33" t="s">
        <v>77</v>
      </c>
      <c r="G43" s="34" t="str">
        <f>G6</f>
        <v>Planjahr 2</v>
      </c>
      <c r="H43" s="33" t="s">
        <v>77</v>
      </c>
      <c r="I43" s="34" t="str">
        <f>I6</f>
        <v>Planjahr 3</v>
      </c>
      <c r="J43" s="33" t="s">
        <v>77</v>
      </c>
      <c r="K43" s="34" t="str">
        <f>K6</f>
        <v>Planjahr 4</v>
      </c>
      <c r="L43" s="33" t="s">
        <v>77</v>
      </c>
      <c r="M43" s="34" t="str">
        <f>M6</f>
        <v>Planjahr 5</v>
      </c>
      <c r="N43" s="33" t="s">
        <v>77</v>
      </c>
    </row>
    <row r="44" spans="1:14" s="35" customFormat="1" ht="15" customHeight="1" x14ac:dyDescent="0.25">
      <c r="A44" s="171" t="s">
        <v>88</v>
      </c>
      <c r="B44" s="171"/>
      <c r="C44" s="171"/>
      <c r="D44" s="171"/>
      <c r="E44" s="171"/>
      <c r="F44" s="171"/>
      <c r="G44" s="171"/>
      <c r="H44" s="171"/>
      <c r="I44" s="171"/>
      <c r="J44" s="171"/>
      <c r="K44" s="171"/>
      <c r="L44" s="171"/>
      <c r="M44" s="171"/>
      <c r="N44" s="171"/>
    </row>
    <row r="45" spans="1:14" s="25" customFormat="1" ht="15" customHeight="1" x14ac:dyDescent="0.25">
      <c r="A45" s="163" t="s">
        <v>158</v>
      </c>
      <c r="B45" s="164"/>
      <c r="C45" s="7"/>
      <c r="D45" s="128" t="str">
        <f>IF(ISERROR(100/C82*C45),"",100/C82*C45)</f>
        <v/>
      </c>
      <c r="E45" s="7"/>
      <c r="F45" s="128" t="str">
        <f>IF(ISERROR(100/E82*E45),"",100/E82*E45)</f>
        <v/>
      </c>
      <c r="G45" s="7"/>
      <c r="H45" s="128" t="str">
        <f>IF(ISERROR(100/G82*G45),"",100/G82*G45)</f>
        <v/>
      </c>
      <c r="I45" s="7"/>
      <c r="J45" s="128" t="str">
        <f>IF(ISERROR(100/I82*I45),"",100/I82*I45)</f>
        <v/>
      </c>
      <c r="K45" s="7"/>
      <c r="L45" s="128" t="str">
        <f>IF(ISERROR(100/K82*K45),"",100/K82*K45)</f>
        <v/>
      </c>
      <c r="M45" s="10"/>
      <c r="N45" s="128" t="str">
        <f>IF(ISERROR(100/M82*M45),"",100/M82*M45)</f>
        <v/>
      </c>
    </row>
    <row r="46" spans="1:14" s="25" customFormat="1" ht="15" customHeight="1" x14ac:dyDescent="0.25">
      <c r="A46" s="163" t="s">
        <v>234</v>
      </c>
      <c r="B46" s="164"/>
      <c r="C46" s="7"/>
      <c r="D46" s="128"/>
      <c r="E46" s="7"/>
      <c r="F46" s="128"/>
      <c r="G46" s="7"/>
      <c r="H46" s="128"/>
      <c r="I46" s="7"/>
      <c r="J46" s="128"/>
      <c r="K46" s="7"/>
      <c r="L46" s="128"/>
      <c r="M46" s="7"/>
      <c r="N46" s="128"/>
    </row>
    <row r="47" spans="1:14" s="25" customFormat="1" ht="15" customHeight="1" x14ac:dyDescent="0.25">
      <c r="A47" s="163" t="s">
        <v>235</v>
      </c>
      <c r="B47" s="164"/>
      <c r="C47" s="7"/>
      <c r="D47" s="128"/>
      <c r="E47" s="7"/>
      <c r="F47" s="128"/>
      <c r="G47" s="7"/>
      <c r="H47" s="128"/>
      <c r="I47" s="7"/>
      <c r="J47" s="128"/>
      <c r="K47" s="7"/>
      <c r="L47" s="128"/>
      <c r="M47" s="7"/>
      <c r="N47" s="128"/>
    </row>
    <row r="48" spans="1:14" s="25" customFormat="1" ht="15" customHeight="1" x14ac:dyDescent="0.25">
      <c r="A48" s="173" t="s">
        <v>159</v>
      </c>
      <c r="B48" s="173"/>
      <c r="C48" s="88">
        <f>SUM(C46:C47)</f>
        <v>0</v>
      </c>
      <c r="D48" s="129" t="str">
        <f>IF(ISERROR(100/C82*C48),"",100/C82*C48)</f>
        <v/>
      </c>
      <c r="E48" s="88">
        <f>SUM(E46:E47)</f>
        <v>0</v>
      </c>
      <c r="F48" s="129" t="str">
        <f>IF(ISERROR(100/E82*E48),"",100/E82*E48)</f>
        <v/>
      </c>
      <c r="G48" s="88">
        <f>SUM(G46:G47)</f>
        <v>0</v>
      </c>
      <c r="H48" s="129" t="str">
        <f>IF(ISERROR(100/G82*G48),"",100/G82*G48)</f>
        <v/>
      </c>
      <c r="I48" s="88">
        <f>SUM(I46:I47)</f>
        <v>0</v>
      </c>
      <c r="J48" s="129" t="str">
        <f>IF(ISERROR(100/I82*I48),"",100/I82*I48)</f>
        <v/>
      </c>
      <c r="K48" s="88">
        <f>SUM(K46:K47)</f>
        <v>0</v>
      </c>
      <c r="L48" s="129" t="str">
        <f>IF(ISERROR(100/K82*K48),"",100/K82*K48)</f>
        <v/>
      </c>
      <c r="M48" s="88">
        <f>SUM(M46:M47)</f>
        <v>0</v>
      </c>
      <c r="N48" s="129" t="str">
        <f>IF(ISERROR(100/M82*M48),"",100/M82*M48)</f>
        <v/>
      </c>
    </row>
    <row r="49" spans="1:14" s="25" customFormat="1" ht="15" customHeight="1" x14ac:dyDescent="0.25">
      <c r="A49" s="163" t="s">
        <v>231</v>
      </c>
      <c r="B49" s="164"/>
      <c r="C49" s="7"/>
      <c r="D49" s="128"/>
      <c r="E49" s="7"/>
      <c r="F49" s="128"/>
      <c r="G49" s="7"/>
      <c r="H49" s="128"/>
      <c r="I49" s="7"/>
      <c r="J49" s="128"/>
      <c r="K49" s="7"/>
      <c r="L49" s="128"/>
      <c r="M49" s="7"/>
      <c r="N49" s="128"/>
    </row>
    <row r="50" spans="1:14" s="25" customFormat="1" ht="15" customHeight="1" x14ac:dyDescent="0.25">
      <c r="A50" s="163" t="s">
        <v>143</v>
      </c>
      <c r="B50" s="164"/>
      <c r="C50" s="7"/>
      <c r="D50" s="128"/>
      <c r="E50" s="7"/>
      <c r="F50" s="128"/>
      <c r="G50" s="7"/>
      <c r="H50" s="128"/>
      <c r="I50" s="7"/>
      <c r="J50" s="128"/>
      <c r="K50" s="7"/>
      <c r="L50" s="128"/>
      <c r="M50" s="7"/>
      <c r="N50" s="128"/>
    </row>
    <row r="51" spans="1:14" s="25" customFormat="1" ht="15" customHeight="1" x14ac:dyDescent="0.25">
      <c r="A51" s="163" t="s">
        <v>236</v>
      </c>
      <c r="B51" s="164"/>
      <c r="C51" s="7"/>
      <c r="D51" s="128"/>
      <c r="E51" s="7"/>
      <c r="F51" s="128"/>
      <c r="G51" s="7"/>
      <c r="H51" s="128"/>
      <c r="I51" s="7"/>
      <c r="J51" s="128"/>
      <c r="K51" s="7"/>
      <c r="L51" s="128"/>
      <c r="M51" s="7"/>
      <c r="N51" s="128"/>
    </row>
    <row r="52" spans="1:14" s="25" customFormat="1" ht="15" customHeight="1" x14ac:dyDescent="0.25">
      <c r="A52" s="163" t="s">
        <v>160</v>
      </c>
      <c r="B52" s="164"/>
      <c r="C52" s="7"/>
      <c r="D52" s="128"/>
      <c r="E52" s="7"/>
      <c r="F52" s="128"/>
      <c r="G52" s="7"/>
      <c r="H52" s="128"/>
      <c r="I52" s="7"/>
      <c r="J52" s="128"/>
      <c r="K52" s="7"/>
      <c r="L52" s="128"/>
      <c r="M52" s="7"/>
      <c r="N52" s="128"/>
    </row>
    <row r="53" spans="1:14" s="25" customFormat="1" ht="15" customHeight="1" x14ac:dyDescent="0.25">
      <c r="A53" s="163" t="s">
        <v>161</v>
      </c>
      <c r="B53" s="164"/>
      <c r="C53" s="7"/>
      <c r="D53" s="128"/>
      <c r="E53" s="7"/>
      <c r="F53" s="128"/>
      <c r="G53" s="7"/>
      <c r="H53" s="128"/>
      <c r="I53" s="7"/>
      <c r="J53" s="128"/>
      <c r="K53" s="7"/>
      <c r="L53" s="128"/>
      <c r="M53" s="7"/>
      <c r="N53" s="128"/>
    </row>
    <row r="54" spans="1:14" s="25" customFormat="1" ht="15" customHeight="1" x14ac:dyDescent="0.25">
      <c r="A54" s="163" t="s">
        <v>162</v>
      </c>
      <c r="B54" s="164"/>
      <c r="C54" s="7"/>
      <c r="D54" s="128"/>
      <c r="E54" s="7"/>
      <c r="F54" s="128"/>
      <c r="G54" s="7"/>
      <c r="H54" s="128"/>
      <c r="I54" s="7"/>
      <c r="J54" s="128"/>
      <c r="K54" s="7"/>
      <c r="L54" s="128"/>
      <c r="M54" s="7"/>
      <c r="N54" s="128"/>
    </row>
    <row r="55" spans="1:14" s="25" customFormat="1" ht="15" customHeight="1" x14ac:dyDescent="0.25">
      <c r="A55" s="173" t="s">
        <v>163</v>
      </c>
      <c r="B55" s="173"/>
      <c r="C55" s="88">
        <f>SUM(C49:C54)</f>
        <v>0</v>
      </c>
      <c r="D55" s="129" t="str">
        <f>IF(ISERROR(100/C82*C55),"",100/C82*C55)</f>
        <v/>
      </c>
      <c r="E55" s="88">
        <f>SUM(E49:E54)</f>
        <v>0</v>
      </c>
      <c r="F55" s="129" t="str">
        <f>IF(ISERROR(100/E82*E55),"",100/E82*E55)</f>
        <v/>
      </c>
      <c r="G55" s="88">
        <f>SUM(G49:G54)</f>
        <v>0</v>
      </c>
      <c r="H55" s="129" t="str">
        <f>IF(ISERROR(100/G82*G55),"",100/G82*G55)</f>
        <v/>
      </c>
      <c r="I55" s="88">
        <f>SUM(I49:I54)</f>
        <v>0</v>
      </c>
      <c r="J55" s="129" t="str">
        <f>IF(ISERROR(100/I82*I55),"",100/I82*I55)</f>
        <v/>
      </c>
      <c r="K55" s="88">
        <f>SUM(K49:K54)</f>
        <v>0</v>
      </c>
      <c r="L55" s="129" t="str">
        <f>IF(ISERROR(100/K82*K55),"",100/K82*K55)</f>
        <v/>
      </c>
      <c r="M55" s="88">
        <f>SUM(M49:M54)</f>
        <v>0</v>
      </c>
      <c r="N55" s="129" t="str">
        <f>IF(ISERROR(100/M82*M55),"",100/M82*M55)</f>
        <v/>
      </c>
    </row>
    <row r="56" spans="1:14" s="25" customFormat="1" ht="15" customHeight="1" x14ac:dyDescent="0.25">
      <c r="A56" s="163" t="s">
        <v>164</v>
      </c>
      <c r="B56" s="164"/>
      <c r="C56" s="7"/>
      <c r="D56" s="128" t="str">
        <f>IF(ISERROR(100/C82*C56),"",100/C82*C56)</f>
        <v/>
      </c>
      <c r="E56" s="7"/>
      <c r="F56" s="128" t="str">
        <f>IF(ISERROR(100/E82*E56),"",100/E82*E56)</f>
        <v/>
      </c>
      <c r="G56" s="7"/>
      <c r="H56" s="128" t="str">
        <f>IF(ISERROR(100/G82*G56),"",100/G82*G56)</f>
        <v/>
      </c>
      <c r="I56" s="7"/>
      <c r="J56" s="128" t="str">
        <f>IF(ISERROR(100/I82*I56),"",100/I82*I56)</f>
        <v/>
      </c>
      <c r="K56" s="7"/>
      <c r="L56" s="128" t="str">
        <f>IF(ISERROR(100/K82*K56),"",100/K82*K56)</f>
        <v/>
      </c>
      <c r="M56" s="7"/>
      <c r="N56" s="128" t="str">
        <f>IF(ISERROR(100/M82*M56),"",100/M82*M56)</f>
        <v/>
      </c>
    </row>
    <row r="57" spans="1:14" s="25" customFormat="1" ht="15" customHeight="1" x14ac:dyDescent="0.25">
      <c r="A57" s="163" t="s">
        <v>165</v>
      </c>
      <c r="B57" s="164"/>
      <c r="C57" s="7"/>
      <c r="D57" s="128" t="str">
        <f>IF(ISERROR(100/C82*C57),"",100/C82*C57)</f>
        <v/>
      </c>
      <c r="E57" s="7"/>
      <c r="F57" s="128" t="str">
        <f>IF(ISERROR(100/E82*E57),"",100/E82*E57)</f>
        <v/>
      </c>
      <c r="G57" s="7"/>
      <c r="H57" s="128" t="str">
        <f>IF(ISERROR(100/G82*G57),"",100/G82*G57)</f>
        <v/>
      </c>
      <c r="I57" s="7"/>
      <c r="J57" s="128" t="str">
        <f>IF(ISERROR(100/I82*I57),"",100/I82*I57)</f>
        <v/>
      </c>
      <c r="K57" s="7"/>
      <c r="L57" s="128" t="str">
        <f>IF(ISERROR(100/K82*K57),"",100/K82*K57)</f>
        <v/>
      </c>
      <c r="M57" s="7"/>
      <c r="N57" s="128" t="str">
        <f>IF(ISERROR(100/M82*M57),"",100/M82*M57)</f>
        <v/>
      </c>
    </row>
    <row r="58" spans="1:14" s="86" customFormat="1" ht="15" customHeight="1" x14ac:dyDescent="0.25">
      <c r="A58" s="174" t="s">
        <v>89</v>
      </c>
      <c r="B58" s="175"/>
      <c r="C58" s="91">
        <f>SUM(C56:C57,C55,C48,C45)</f>
        <v>0</v>
      </c>
      <c r="D58" s="132" t="str">
        <f>IF(ISERROR(100/C82*C58),"",100/C82*C58)</f>
        <v/>
      </c>
      <c r="E58" s="91">
        <f>SUM(E56:E57,E55,E48,E45)</f>
        <v>0</v>
      </c>
      <c r="F58" s="132" t="str">
        <f>IF(ISERROR(100/E82*E58),"",100/E82*E58)</f>
        <v/>
      </c>
      <c r="G58" s="91">
        <f>SUM(G56:G57,G55,G48,G45)</f>
        <v>0</v>
      </c>
      <c r="H58" s="132" t="str">
        <f>IF(ISERROR(100/G82*G58),"",100/G82*G58)</f>
        <v/>
      </c>
      <c r="I58" s="91">
        <f>SUM(I56:I57,I55,I48,I45)</f>
        <v>0</v>
      </c>
      <c r="J58" s="132" t="str">
        <f>IF(ISERROR(100/I82*I58),"",100/I82*I58)</f>
        <v/>
      </c>
      <c r="K58" s="91">
        <f>SUM(K56:K57,K55,K48,K45)</f>
        <v>0</v>
      </c>
      <c r="L58" s="132" t="str">
        <f>IF(ISERROR(100/K82*K58),"",100/K82*K58)</f>
        <v/>
      </c>
      <c r="M58" s="91">
        <f>SUM(M56:M57,M55,M48,M45)</f>
        <v>0</v>
      </c>
      <c r="N58" s="132" t="str">
        <f>IF(ISERROR(100/M82*M58),"",100/M82*M58)</f>
        <v/>
      </c>
    </row>
    <row r="59" spans="1:14" s="35" customFormat="1" ht="15" customHeight="1" x14ac:dyDescent="0.25">
      <c r="A59" s="172"/>
      <c r="B59" s="172"/>
      <c r="C59" s="97"/>
      <c r="D59" s="101"/>
      <c r="E59" s="97"/>
      <c r="F59" s="101"/>
      <c r="G59" s="97"/>
      <c r="H59" s="101"/>
      <c r="I59" s="97"/>
      <c r="J59" s="101"/>
      <c r="K59" s="97"/>
      <c r="L59" s="101"/>
      <c r="M59" s="97"/>
      <c r="N59" s="101"/>
    </row>
    <row r="60" spans="1:14" s="35" customFormat="1" ht="15" customHeight="1" x14ac:dyDescent="0.25">
      <c r="A60" s="168" t="s">
        <v>90</v>
      </c>
      <c r="B60" s="168"/>
      <c r="C60" s="168"/>
      <c r="D60" s="168"/>
      <c r="E60" s="168"/>
      <c r="F60" s="168"/>
      <c r="G60" s="168"/>
      <c r="H60" s="168"/>
      <c r="I60" s="168"/>
      <c r="J60" s="168"/>
      <c r="K60" s="168"/>
      <c r="L60" s="168"/>
      <c r="M60" s="168"/>
      <c r="N60" s="168"/>
    </row>
    <row r="61" spans="1:14" s="25" customFormat="1" ht="15" customHeight="1" x14ac:dyDescent="0.25">
      <c r="A61" s="163" t="s">
        <v>166</v>
      </c>
      <c r="B61" s="164"/>
      <c r="C61" s="7"/>
      <c r="D61" s="133"/>
      <c r="E61" s="7"/>
      <c r="F61" s="133"/>
      <c r="G61" s="7"/>
      <c r="H61" s="133"/>
      <c r="I61" s="12"/>
      <c r="J61" s="102"/>
      <c r="K61" s="12"/>
      <c r="L61" s="133"/>
      <c r="M61" s="12"/>
      <c r="N61" s="133"/>
    </row>
    <row r="62" spans="1:14" s="25" customFormat="1" ht="15" customHeight="1" x14ac:dyDescent="0.25">
      <c r="A62" s="163" t="s">
        <v>167</v>
      </c>
      <c r="B62" s="164"/>
      <c r="C62" s="7"/>
      <c r="D62" s="133"/>
      <c r="E62" s="7"/>
      <c r="F62" s="133"/>
      <c r="G62" s="7"/>
      <c r="H62" s="133"/>
      <c r="I62" s="12"/>
      <c r="J62" s="133"/>
      <c r="K62" s="12"/>
      <c r="L62" s="133"/>
      <c r="M62" s="12"/>
      <c r="N62" s="133"/>
    </row>
    <row r="63" spans="1:14" s="25" customFormat="1" ht="15" customHeight="1" x14ac:dyDescent="0.25">
      <c r="A63" s="173" t="s">
        <v>201</v>
      </c>
      <c r="B63" s="173"/>
      <c r="C63" s="88">
        <f>SUM(C61:C62)</f>
        <v>0</v>
      </c>
      <c r="D63" s="129" t="str">
        <f>IF(ISERROR(100/C82*C63),"",100/C82*C63)</f>
        <v/>
      </c>
      <c r="E63" s="88">
        <f>SUM(E61:E62)</f>
        <v>0</v>
      </c>
      <c r="F63" s="129" t="str">
        <f>IF(ISERROR(100/E82*E63),"",100/E82*E63)</f>
        <v/>
      </c>
      <c r="G63" s="88">
        <f>SUM(G61:G62)</f>
        <v>0</v>
      </c>
      <c r="H63" s="129" t="str">
        <f>IF(ISERROR(100/G82*G63),"",100/G82*G63)</f>
        <v/>
      </c>
      <c r="I63" s="88">
        <f>SUM(I61:I62)</f>
        <v>0</v>
      </c>
      <c r="J63" s="129" t="str">
        <f>IF(ISERROR(100/I82*I63),"",100/I82*I63)</f>
        <v/>
      </c>
      <c r="K63" s="88">
        <f>SUM(K61:K62)</f>
        <v>0</v>
      </c>
      <c r="L63" s="129" t="str">
        <f>IF(ISERROR(100/K82*K63),"",100/K82*K63)</f>
        <v/>
      </c>
      <c r="M63" s="88">
        <f>SUM(M61:M62)</f>
        <v>0</v>
      </c>
      <c r="N63" s="129" t="str">
        <f>IF(ISERROR(100/M82*M63),"",100/M82*M63)</f>
        <v/>
      </c>
    </row>
    <row r="64" spans="1:14" s="25" customFormat="1" ht="15" customHeight="1" x14ac:dyDescent="0.25">
      <c r="A64" s="163" t="s">
        <v>237</v>
      </c>
      <c r="B64" s="164"/>
      <c r="C64" s="7"/>
      <c r="D64" s="133"/>
      <c r="E64" s="7"/>
      <c r="F64" s="133"/>
      <c r="G64" s="7"/>
      <c r="H64" s="133"/>
      <c r="I64" s="12"/>
      <c r="J64" s="133"/>
      <c r="K64" s="12"/>
      <c r="L64" s="133"/>
      <c r="M64" s="12"/>
      <c r="N64" s="133"/>
    </row>
    <row r="65" spans="1:14" s="25" customFormat="1" ht="15" customHeight="1" x14ac:dyDescent="0.25">
      <c r="A65" s="163" t="s">
        <v>168</v>
      </c>
      <c r="B65" s="164"/>
      <c r="C65" s="7"/>
      <c r="D65" s="133"/>
      <c r="E65" s="7"/>
      <c r="F65" s="133"/>
      <c r="G65" s="7"/>
      <c r="H65" s="133"/>
      <c r="I65" s="12"/>
      <c r="J65" s="133"/>
      <c r="K65" s="12"/>
      <c r="L65" s="133"/>
      <c r="M65" s="12"/>
      <c r="N65" s="133"/>
    </row>
    <row r="66" spans="1:14" s="25" customFormat="1" ht="15" customHeight="1" x14ac:dyDescent="0.25">
      <c r="A66" s="163" t="s">
        <v>238</v>
      </c>
      <c r="B66" s="164"/>
      <c r="C66" s="7"/>
      <c r="D66" s="133"/>
      <c r="E66" s="7"/>
      <c r="F66" s="133"/>
      <c r="G66" s="7"/>
      <c r="H66" s="133"/>
      <c r="I66" s="12"/>
      <c r="J66" s="133"/>
      <c r="K66" s="12"/>
      <c r="L66" s="133"/>
      <c r="M66" s="12"/>
      <c r="N66" s="133"/>
    </row>
    <row r="67" spans="1:14" s="25" customFormat="1" ht="15" customHeight="1" x14ac:dyDescent="0.25">
      <c r="A67" s="163" t="s">
        <v>169</v>
      </c>
      <c r="B67" s="164"/>
      <c r="C67" s="7"/>
      <c r="D67" s="133"/>
      <c r="E67" s="7"/>
      <c r="F67" s="133"/>
      <c r="G67" s="7"/>
      <c r="H67" s="133"/>
      <c r="I67" s="12"/>
      <c r="J67" s="133"/>
      <c r="K67" s="12"/>
      <c r="L67" s="133"/>
      <c r="M67" s="12"/>
      <c r="N67" s="133"/>
    </row>
    <row r="68" spans="1:14" s="25" customFormat="1" ht="15" customHeight="1" x14ac:dyDescent="0.25">
      <c r="A68" s="163" t="s">
        <v>170</v>
      </c>
      <c r="B68" s="164"/>
      <c r="C68" s="7"/>
      <c r="D68" s="133"/>
      <c r="E68" s="7"/>
      <c r="F68" s="133"/>
      <c r="G68" s="7"/>
      <c r="H68" s="133"/>
      <c r="I68" s="12"/>
      <c r="J68" s="133"/>
      <c r="K68" s="12"/>
      <c r="L68" s="133"/>
      <c r="M68" s="12"/>
      <c r="N68" s="133"/>
    </row>
    <row r="69" spans="1:14" s="25" customFormat="1" ht="15" customHeight="1" x14ac:dyDescent="0.25">
      <c r="A69" s="173" t="s">
        <v>171</v>
      </c>
      <c r="B69" s="173"/>
      <c r="C69" s="88">
        <f>SUM(C64:C68)</f>
        <v>0</v>
      </c>
      <c r="D69" s="129" t="str">
        <f>IF(ISERROR(100/C82*C69),"",100/C82*C69)</f>
        <v/>
      </c>
      <c r="E69" s="88">
        <f>SUM(E64:E68)</f>
        <v>0</v>
      </c>
      <c r="F69" s="129" t="str">
        <f>IF(ISERROR(100/E82*E69),"",100/E82*E69)</f>
        <v/>
      </c>
      <c r="G69" s="88">
        <f>SUM(G64:G68)</f>
        <v>0</v>
      </c>
      <c r="H69" s="129" t="str">
        <f>IF(ISERROR(100/G82*G69),"",100/G82*G69)</f>
        <v/>
      </c>
      <c r="I69" s="88">
        <f>SUM(I64:I68)</f>
        <v>0</v>
      </c>
      <c r="J69" s="129" t="str">
        <f>IF(ISERROR(100/I82*I69),"",100/I82*I69)</f>
        <v/>
      </c>
      <c r="K69" s="88">
        <f>SUM(K64:K68)</f>
        <v>0</v>
      </c>
      <c r="L69" s="129" t="str">
        <f>IF(ISERROR(100/K82*K69),"",100/K82*K69)</f>
        <v/>
      </c>
      <c r="M69" s="88">
        <f>SUM(M64:M68)</f>
        <v>0</v>
      </c>
      <c r="N69" s="129" t="str">
        <f>IF(ISERROR(100/M82*M69),"",100/M82*M69)</f>
        <v/>
      </c>
    </row>
    <row r="70" spans="1:14" s="25" customFormat="1" ht="15" customHeight="1" x14ac:dyDescent="0.25">
      <c r="A70" s="163" t="s">
        <v>172</v>
      </c>
      <c r="B70" s="164"/>
      <c r="C70" s="7"/>
      <c r="D70" s="133" t="str">
        <f>IF(ISERROR(100/C82*C70),"",100/C82*C70)</f>
        <v/>
      </c>
      <c r="E70" s="7"/>
      <c r="F70" s="133" t="str">
        <f>IF(ISERROR(100/E82*E70),"",100/E82*E70)</f>
        <v/>
      </c>
      <c r="G70" s="7"/>
      <c r="H70" s="133" t="str">
        <f>IF(ISERROR(100/G82*G70),"",100/G82*G70)</f>
        <v/>
      </c>
      <c r="I70" s="12"/>
      <c r="J70" s="133" t="str">
        <f>IF(ISERROR(100/I82*I70),"",100/I82*I70)</f>
        <v/>
      </c>
      <c r="K70" s="12"/>
      <c r="L70" s="133" t="str">
        <f>IF(ISERROR(100/K82*K70),"",100/K82*K70)</f>
        <v/>
      </c>
      <c r="M70" s="12"/>
      <c r="N70" s="133" t="str">
        <f>IF(ISERROR(100/M82*M70),"",100/M82*M70)</f>
        <v/>
      </c>
    </row>
    <row r="71" spans="1:14" s="86" customFormat="1" ht="15" customHeight="1" x14ac:dyDescent="0.25">
      <c r="A71" s="174" t="s">
        <v>91</v>
      </c>
      <c r="B71" s="175"/>
      <c r="C71" s="91">
        <f>SUM(C69:C70,C63)</f>
        <v>0</v>
      </c>
      <c r="D71" s="132" t="str">
        <f>IF(ISERROR(100/C82*C71),"",100/C82*C71)</f>
        <v/>
      </c>
      <c r="E71" s="91">
        <f>SUM(E69:E70,E63)</f>
        <v>0</v>
      </c>
      <c r="F71" s="132" t="str">
        <f>IF(ISERROR(100/E82*E71),"",100/E82*E71)</f>
        <v/>
      </c>
      <c r="G71" s="91">
        <f>SUM(G69:G70,G63)</f>
        <v>0</v>
      </c>
      <c r="H71" s="132" t="str">
        <f>IF(ISERROR(100/G82*G71),"",100/G82*G71)</f>
        <v/>
      </c>
      <c r="I71" s="91">
        <f>SUM(I69:I70,I63)</f>
        <v>0</v>
      </c>
      <c r="J71" s="132" t="str">
        <f>IF(ISERROR(100/I82*I71),"",100/I82*I71)</f>
        <v/>
      </c>
      <c r="K71" s="91">
        <f>SUM(K69:K70,K63)</f>
        <v>0</v>
      </c>
      <c r="L71" s="132" t="str">
        <f>IF(ISERROR(100/K82*K71),"",100/K82*K71)</f>
        <v/>
      </c>
      <c r="M71" s="91">
        <f>SUM(M69:M70,M63)</f>
        <v>0</v>
      </c>
      <c r="N71" s="132" t="str">
        <f>IF(ISERROR(100/M82*M71),"",100/M82*M71)</f>
        <v/>
      </c>
    </row>
    <row r="72" spans="1:14" s="86" customFormat="1" ht="15" customHeight="1" x14ac:dyDescent="0.25">
      <c r="A72" s="103" t="s">
        <v>239</v>
      </c>
      <c r="B72" s="103"/>
      <c r="C72" s="104">
        <f>SUM(C71,C58)</f>
        <v>0</v>
      </c>
      <c r="D72" s="134" t="str">
        <f>IF(ISERROR(C72*D82/C82),"",C72*D82/C82)</f>
        <v/>
      </c>
      <c r="E72" s="104">
        <f>SUM(E71,E58)</f>
        <v>0</v>
      </c>
      <c r="F72" s="134" t="str">
        <f>IF(ISERROR(E72*F82/E82),"",E72*F82/E82)</f>
        <v/>
      </c>
      <c r="G72" s="104">
        <f>SUM(G71,G58)</f>
        <v>0</v>
      </c>
      <c r="H72" s="134" t="str">
        <f>IF(ISERROR(G72*H82/G82),"",G72*H82/G82)</f>
        <v/>
      </c>
      <c r="I72" s="104">
        <f>SUM(I71,I58)</f>
        <v>0</v>
      </c>
      <c r="J72" s="134" t="str">
        <f>IF(ISERROR(I72*J82/I82),"",I72*J82/I82)</f>
        <v/>
      </c>
      <c r="K72" s="104">
        <f>SUM(K71,K58)</f>
        <v>0</v>
      </c>
      <c r="L72" s="134" t="str">
        <f>IF(ISERROR(K72*L82/K82),"",K72*L82/K82)</f>
        <v/>
      </c>
      <c r="M72" s="104">
        <f>SUM(M71,M58)</f>
        <v>0</v>
      </c>
      <c r="N72" s="134" t="str">
        <f>IF(ISERROR(M72*N82/M82),"",M72*N82/M82)</f>
        <v/>
      </c>
    </row>
    <row r="73" spans="1:14" s="35" customFormat="1" ht="15" customHeight="1" x14ac:dyDescent="0.25">
      <c r="A73" s="172"/>
      <c r="B73" s="172"/>
      <c r="C73" s="97"/>
      <c r="D73" s="101"/>
      <c r="E73" s="97"/>
      <c r="F73" s="101"/>
      <c r="G73" s="97"/>
      <c r="H73" s="101"/>
      <c r="I73" s="97"/>
      <c r="J73" s="101"/>
      <c r="K73" s="97"/>
      <c r="L73" s="101"/>
      <c r="M73" s="97"/>
      <c r="N73" s="101"/>
    </row>
    <row r="74" spans="1:14" s="35" customFormat="1" ht="15" customHeight="1" x14ac:dyDescent="0.25">
      <c r="A74" s="168" t="s">
        <v>92</v>
      </c>
      <c r="B74" s="168"/>
      <c r="C74" s="168"/>
      <c r="D74" s="168"/>
      <c r="E74" s="168"/>
      <c r="F74" s="168"/>
      <c r="G74" s="168"/>
      <c r="H74" s="168"/>
      <c r="I74" s="168"/>
      <c r="J74" s="168"/>
      <c r="K74" s="168"/>
      <c r="L74" s="168"/>
      <c r="M74" s="168"/>
      <c r="N74" s="168"/>
    </row>
    <row r="75" spans="1:14" s="25" customFormat="1" ht="15" customHeight="1" x14ac:dyDescent="0.25">
      <c r="A75" s="163" t="s">
        <v>173</v>
      </c>
      <c r="B75" s="164"/>
      <c r="C75" s="7"/>
      <c r="D75" s="128"/>
      <c r="E75" s="7"/>
      <c r="F75" s="128"/>
      <c r="G75" s="7"/>
      <c r="H75" s="128"/>
      <c r="I75" s="12"/>
      <c r="J75" s="128"/>
      <c r="K75" s="12"/>
      <c r="L75" s="128"/>
      <c r="M75" s="12"/>
      <c r="N75" s="128"/>
    </row>
    <row r="76" spans="1:14" s="25" customFormat="1" ht="15" customHeight="1" x14ac:dyDescent="0.25">
      <c r="A76" s="163" t="s">
        <v>174</v>
      </c>
      <c r="B76" s="164"/>
      <c r="C76" s="7"/>
      <c r="D76" s="128"/>
      <c r="E76" s="7"/>
      <c r="F76" s="128"/>
      <c r="G76" s="7"/>
      <c r="H76" s="128"/>
      <c r="I76" s="12"/>
      <c r="J76" s="128"/>
      <c r="K76" s="12"/>
      <c r="L76" s="128"/>
      <c r="M76" s="12"/>
      <c r="N76" s="128"/>
    </row>
    <row r="77" spans="1:14" s="25" customFormat="1" ht="15" customHeight="1" x14ac:dyDescent="0.25">
      <c r="A77" s="163" t="s">
        <v>175</v>
      </c>
      <c r="B77" s="164"/>
      <c r="C77" s="7"/>
      <c r="D77" s="128"/>
      <c r="E77" s="7"/>
      <c r="F77" s="128"/>
      <c r="G77" s="7"/>
      <c r="H77" s="128"/>
      <c r="I77" s="12"/>
      <c r="J77" s="128"/>
      <c r="K77" s="12"/>
      <c r="L77" s="128"/>
      <c r="M77" s="12"/>
      <c r="N77" s="128"/>
    </row>
    <row r="78" spans="1:14" s="25" customFormat="1" ht="15" customHeight="1" x14ac:dyDescent="0.25">
      <c r="A78" s="163" t="s">
        <v>176</v>
      </c>
      <c r="B78" s="164"/>
      <c r="C78" s="7"/>
      <c r="D78" s="128"/>
      <c r="E78" s="7"/>
      <c r="F78" s="128"/>
      <c r="G78" s="7"/>
      <c r="H78" s="128"/>
      <c r="I78" s="12"/>
      <c r="J78" s="128"/>
      <c r="K78" s="12"/>
      <c r="L78" s="128"/>
      <c r="M78" s="12"/>
      <c r="N78" s="128"/>
    </row>
    <row r="79" spans="1:14" s="25" customFormat="1" ht="15" customHeight="1" x14ac:dyDescent="0.25">
      <c r="A79" s="163" t="s">
        <v>177</v>
      </c>
      <c r="B79" s="164"/>
      <c r="C79" s="7"/>
      <c r="D79" s="128"/>
      <c r="E79" s="7"/>
      <c r="F79" s="128"/>
      <c r="G79" s="7"/>
      <c r="H79" s="128"/>
      <c r="I79" s="12"/>
      <c r="J79" s="128"/>
      <c r="K79" s="12"/>
      <c r="L79" s="128"/>
      <c r="M79" s="12"/>
      <c r="N79" s="128"/>
    </row>
    <row r="80" spans="1:14" s="25" customFormat="1" ht="15" customHeight="1" x14ac:dyDescent="0.25">
      <c r="A80" s="165" t="s">
        <v>178</v>
      </c>
      <c r="B80" s="139"/>
      <c r="C80" s="9"/>
      <c r="D80" s="125"/>
      <c r="E80" s="9"/>
      <c r="F80" s="125"/>
      <c r="G80" s="9"/>
      <c r="H80" s="125"/>
      <c r="I80" s="13"/>
      <c r="J80" s="125"/>
      <c r="K80" s="13"/>
      <c r="L80" s="125"/>
      <c r="M80" s="13"/>
      <c r="N80" s="125"/>
    </row>
    <row r="81" spans="1:14" s="86" customFormat="1" ht="15" customHeight="1" x14ac:dyDescent="0.25">
      <c r="A81" s="174" t="s">
        <v>52</v>
      </c>
      <c r="B81" s="175"/>
      <c r="C81" s="91">
        <f>SUM(C75:C80)</f>
        <v>0</v>
      </c>
      <c r="D81" s="132" t="str">
        <f>IF(ISERROR(100/C82*C81),"",100/C82*C81)</f>
        <v/>
      </c>
      <c r="E81" s="91">
        <f>SUM(E75:E80)</f>
        <v>0</v>
      </c>
      <c r="F81" s="132" t="str">
        <f>IF(ISERROR(100/E82*E81),"",100/E82*E81)</f>
        <v/>
      </c>
      <c r="G81" s="91">
        <f>SUM(G75:G80)</f>
        <v>0</v>
      </c>
      <c r="H81" s="132" t="str">
        <f>IF(ISERROR(100/G82*G81),"",100/G82*G81)</f>
        <v/>
      </c>
      <c r="I81" s="91">
        <f>SUM(I75:I80)</f>
        <v>0</v>
      </c>
      <c r="J81" s="132" t="str">
        <f>IF(ISERROR(100/I82*I81),"",100/I82*I81)</f>
        <v/>
      </c>
      <c r="K81" s="91">
        <f>SUM(K75:K80)</f>
        <v>0</v>
      </c>
      <c r="L81" s="132" t="str">
        <f>IF(ISERROR(100/K82*K81),"",100/K82*K81)</f>
        <v/>
      </c>
      <c r="M81" s="91">
        <f>SUM(M75:M80)</f>
        <v>0</v>
      </c>
      <c r="N81" s="132" t="str">
        <f>IF(ISERROR(100/M82*M81),"",100/M82*M81)</f>
        <v/>
      </c>
    </row>
    <row r="82" spans="1:14" s="86" customFormat="1" ht="15" customHeight="1" thickBot="1" x14ac:dyDescent="0.3">
      <c r="A82" s="181" t="s">
        <v>53</v>
      </c>
      <c r="B82" s="182"/>
      <c r="C82" s="105">
        <f>SUM(C81,C72)</f>
        <v>0</v>
      </c>
      <c r="D82" s="135" t="str">
        <f>IF(ISERROR(D58+D71+D81),"",D58+D71+D81)</f>
        <v/>
      </c>
      <c r="E82" s="105">
        <f>SUM(E81,E72)</f>
        <v>0</v>
      </c>
      <c r="F82" s="135" t="str">
        <f>IF(ISERROR(F58+F71+F81),"",F58+F71+F81)</f>
        <v/>
      </c>
      <c r="G82" s="105">
        <f>SUM(G81,G72)</f>
        <v>0</v>
      </c>
      <c r="H82" s="135" t="str">
        <f>IF(ISERROR(H58+H71+H81),"",H58+H71+H81)</f>
        <v/>
      </c>
      <c r="I82" s="105">
        <f>SUM(I81,I72)</f>
        <v>0</v>
      </c>
      <c r="J82" s="135" t="str">
        <f>IF(ISERROR(J58+J71+J81),"",J58+J71+J81)</f>
        <v/>
      </c>
      <c r="K82" s="105">
        <f>SUM(K81,K72)</f>
        <v>0</v>
      </c>
      <c r="L82" s="135" t="str">
        <f>IF(ISERROR(L58+L71+L81),"",L58+L71+L81)</f>
        <v/>
      </c>
      <c r="M82" s="105">
        <f>SUM(M81,M72)</f>
        <v>0</v>
      </c>
      <c r="N82" s="135" t="str">
        <f>IF(ISERROR(N58+N71+N81),"",N58+N71+N81)</f>
        <v/>
      </c>
    </row>
    <row r="84" spans="1:14" x14ac:dyDescent="0.25">
      <c r="A84" s="165" t="s">
        <v>206</v>
      </c>
      <c r="B84" s="139"/>
      <c r="C84" s="9"/>
      <c r="D84" s="106"/>
      <c r="E84" s="9"/>
      <c r="F84" s="89"/>
      <c r="G84" s="9"/>
      <c r="H84" s="89"/>
      <c r="I84" s="9"/>
      <c r="J84" s="89"/>
      <c r="K84" s="9"/>
      <c r="L84" s="89"/>
      <c r="M84" s="9"/>
      <c r="N84" s="89"/>
    </row>
    <row r="85" spans="1:14" x14ac:dyDescent="0.25">
      <c r="A85" s="163" t="s">
        <v>207</v>
      </c>
      <c r="B85" s="164"/>
      <c r="C85" s="7"/>
      <c r="D85" s="87"/>
      <c r="E85" s="7"/>
      <c r="F85" s="87"/>
      <c r="G85" s="7"/>
      <c r="H85" s="87"/>
      <c r="I85" s="12"/>
      <c r="J85" s="89"/>
      <c r="K85" s="12"/>
      <c r="L85" s="89"/>
      <c r="M85" s="12"/>
      <c r="N85" s="89"/>
    </row>
  </sheetData>
  <sheetProtection algorithmName="SHA-512" hashValue="R4ctPhJYjX6HInquD/oHtKZDQWXULVOFhbSokmEglWVhrDZerCdbppBKrEVXGEZEQlGRuqKJN+ytsY8KLStyKA==" saltValue="JQVXFr9jlZWQjozgNAHBSw==" spinCount="100000" sheet="1" objects="1" scenarios="1"/>
  <protectedRanges>
    <protectedRange sqref="C84:C85 E84:E85 G84:G86 I84:I85 K84:K85 M84:M85" name="Dividenden und Eventualverbindlichkeiten"/>
    <protectedRange sqref="E80 G80 I80 K80 M80 C80 C75:C79 M75:M79 K75:K79 I75:I79 G75:G79 E75:E79" name="EK"/>
    <protectedRange sqref="C61:C62 E61:E62 G61:G62 I61:I62 K61:K62 M61:M62 C64:C68 E64:E68 G64:G68 I64:I68 K64:K68 M64:M68 C70 E70 G70 I70 K70 M70" name="FK langfristig"/>
    <protectedRange sqref="C45:C47 E45:E47 G45:G47 I45:I47 K45:K47 M45:M47 C49:C54 E49:E54 G49:G54 I49:I54 K49:K54 M49:M54 C56:C57 E56:E57 G56:G57 I56:I57 K56:K57 M56:M57" name="FK kurzfristig"/>
    <protectedRange sqref="C28:C29 C31:C36 C38:C39 E28:E29 E31:E36 E38:E39 G28:G29 G31:G36 G38:G39 I28:I29 I31:I36 I38:I39 K28:K29 K31:K36 K38:K39 M28:M29 M31:M36 M38:M39" name="AV"/>
    <protectedRange sqref="C8:C9 C11:C13 C15:C18 C20:C22 C24 E8:E9 E11:E13 E15:E18 E20:E22 E24 G8:G9 G11:G13 G15:G18 G20:G22 G24 I8:I9 I11:I13 I15:I18 I20:I22 I24 K8:K9 K11:K13 K15:K18 K20:K22 K24 M8:M9 M11:M13 M15:M18 M20:M22 M24" name="UV"/>
    <protectedRange sqref="B3:B4" name="Header"/>
  </protectedRanges>
  <mergeCells count="78">
    <mergeCell ref="A82:B82"/>
    <mergeCell ref="A75:B75"/>
    <mergeCell ref="A38:B38"/>
    <mergeCell ref="A71:B71"/>
    <mergeCell ref="A81:B81"/>
    <mergeCell ref="A80:B80"/>
    <mergeCell ref="A79:B79"/>
    <mergeCell ref="A74:N74"/>
    <mergeCell ref="A76:B76"/>
    <mergeCell ref="A77:B77"/>
    <mergeCell ref="A56:B56"/>
    <mergeCell ref="A65:B65"/>
    <mergeCell ref="A67:B67"/>
    <mergeCell ref="A68:B68"/>
    <mergeCell ref="A59:B59"/>
    <mergeCell ref="A48:B48"/>
    <mergeCell ref="A1:J1"/>
    <mergeCell ref="A43:B43"/>
    <mergeCell ref="A6:B6"/>
    <mergeCell ref="A11:B11"/>
    <mergeCell ref="A20:B20"/>
    <mergeCell ref="A32:B32"/>
    <mergeCell ref="A8:B8"/>
    <mergeCell ref="A9:B9"/>
    <mergeCell ref="A16:B16"/>
    <mergeCell ref="A39:B39"/>
    <mergeCell ref="A41:B41"/>
    <mergeCell ref="A7:N7"/>
    <mergeCell ref="A21:B21"/>
    <mergeCell ref="A25:B25"/>
    <mergeCell ref="A50:B50"/>
    <mergeCell ref="A10:B10"/>
    <mergeCell ref="A13:B13"/>
    <mergeCell ref="A14:B14"/>
    <mergeCell ref="A19:B19"/>
    <mergeCell ref="A17:B17"/>
    <mergeCell ref="A40:B40"/>
    <mergeCell ref="A28:B28"/>
    <mergeCell ref="A30:B30"/>
    <mergeCell ref="A37:B37"/>
    <mergeCell ref="A26:B26"/>
    <mergeCell ref="A36:B36"/>
    <mergeCell ref="A27:N27"/>
    <mergeCell ref="A24:B24"/>
    <mergeCell ref="A18:B18"/>
    <mergeCell ref="A34:B34"/>
    <mergeCell ref="A53:B53"/>
    <mergeCell ref="A45:B45"/>
    <mergeCell ref="A44:N44"/>
    <mergeCell ref="A84:B84"/>
    <mergeCell ref="A66:B66"/>
    <mergeCell ref="A73:B73"/>
    <mergeCell ref="A54:B54"/>
    <mergeCell ref="A61:B61"/>
    <mergeCell ref="A70:B70"/>
    <mergeCell ref="A57:B57"/>
    <mergeCell ref="A63:B63"/>
    <mergeCell ref="A78:B78"/>
    <mergeCell ref="A69:B69"/>
    <mergeCell ref="A58:B58"/>
    <mergeCell ref="A62:B62"/>
    <mergeCell ref="A55:B55"/>
    <mergeCell ref="A85:B85"/>
    <mergeCell ref="A12:B12"/>
    <mergeCell ref="A15:B15"/>
    <mergeCell ref="A33:B33"/>
    <mergeCell ref="A35:B35"/>
    <mergeCell ref="A46:B46"/>
    <mergeCell ref="A47:B47"/>
    <mergeCell ref="A49:B49"/>
    <mergeCell ref="A51:B51"/>
    <mergeCell ref="A64:B64"/>
    <mergeCell ref="A60:N60"/>
    <mergeCell ref="A22:B22"/>
    <mergeCell ref="A23:B23"/>
    <mergeCell ref="A31:B31"/>
    <mergeCell ref="A29:B29"/>
    <mergeCell ref="A52:B52"/>
  </mergeCells>
  <phoneticPr fontId="2" type="noConversion"/>
  <pageMargins left="0.39370078740157483" right="0.39370078740157483" top="0.39370078740157483" bottom="0.78740157480314965" header="0.51181102362204722" footer="0.39370078740157483"/>
  <pageSetup paperSize="9" scale="40" orientation="landscape" r:id="rId1"/>
  <headerFooter alignWithMargins="0"/>
  <ignoredErrors>
    <ignoredError sqref="I81 E81" formula="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sheetPr>
  <dimension ref="A1:H40"/>
  <sheetViews>
    <sheetView showGridLines="0" zoomScale="90" zoomScaleNormal="90" workbookViewId="0"/>
  </sheetViews>
  <sheetFormatPr baseColWidth="10" defaultColWidth="10.6640625" defaultRowHeight="13.2" x14ac:dyDescent="0.25"/>
  <cols>
    <col min="1" max="1" width="22.88671875" style="17" customWidth="1"/>
    <col min="2" max="2" width="34.44140625" style="17" customWidth="1"/>
    <col min="3" max="5" width="17.6640625" style="43" customWidth="1"/>
    <col min="6" max="7" width="17.6640625" style="17" customWidth="1"/>
    <col min="8" max="16384" width="10.6640625" style="17"/>
  </cols>
  <sheetData>
    <row r="1" spans="1:8" s="44" customFormat="1" ht="22.8" x14ac:dyDescent="0.25">
      <c r="A1" s="137" t="s">
        <v>70</v>
      </c>
      <c r="C1" s="45"/>
      <c r="D1" s="45"/>
      <c r="E1" s="45"/>
    </row>
    <row r="2" spans="1:8" s="44" customFormat="1" ht="15" customHeight="1" x14ac:dyDescent="0.25">
      <c r="C2" s="45"/>
      <c r="D2" s="45"/>
      <c r="E2" s="45"/>
    </row>
    <row r="3" spans="1:8" s="25" customFormat="1" ht="15" customHeight="1" x14ac:dyDescent="0.25">
      <c r="A3" s="107" t="s">
        <v>73</v>
      </c>
      <c r="B3" s="26" t="str">
        <f>Planerfolgsrechnung!C3</f>
        <v>Muster AG</v>
      </c>
      <c r="C3" s="27"/>
      <c r="D3" s="27"/>
      <c r="E3" s="27"/>
    </row>
    <row r="4" spans="1:8" s="25" customFormat="1" ht="15" customHeight="1" x14ac:dyDescent="0.25">
      <c r="A4" s="107" t="s">
        <v>74</v>
      </c>
      <c r="B4" s="29">
        <f>Planerfolgsrechnung!C4</f>
        <v>45658</v>
      </c>
      <c r="C4" s="27"/>
      <c r="D4" s="27"/>
      <c r="E4" s="27"/>
    </row>
    <row r="5" spans="1:8" s="25" customFormat="1" ht="15" customHeight="1" x14ac:dyDescent="0.25">
      <c r="A5" s="24"/>
      <c r="B5" s="29"/>
      <c r="C5" s="27"/>
      <c r="D5" s="27"/>
      <c r="E5" s="27"/>
    </row>
    <row r="6" spans="1:8" s="35" customFormat="1" ht="15" customHeight="1" x14ac:dyDescent="0.25">
      <c r="A6" s="183" t="s">
        <v>70</v>
      </c>
      <c r="B6" s="184"/>
      <c r="C6" s="108" t="str">
        <f>Planbilanz!E6</f>
        <v>Planjahr 1</v>
      </c>
      <c r="D6" s="108" t="str">
        <f>Planbilanz!G6</f>
        <v>Planjahr 2</v>
      </c>
      <c r="E6" s="109" t="str">
        <f>Planbilanz!I6</f>
        <v>Planjahr 3</v>
      </c>
      <c r="F6" s="108" t="str">
        <f>Planbilanz!K6</f>
        <v>Planjahr 4</v>
      </c>
      <c r="G6" s="109" t="str">
        <f>Planbilanz!M6</f>
        <v>Planjahr 5</v>
      </c>
    </row>
    <row r="7" spans="1:8" s="25" customFormat="1" ht="15" customHeight="1" x14ac:dyDescent="0.25">
      <c r="A7" s="144" t="s">
        <v>245</v>
      </c>
      <c r="B7" s="148"/>
      <c r="C7" s="62">
        <f>Planerfolgsrechnung!F47</f>
        <v>0</v>
      </c>
      <c r="D7" s="62">
        <f>Planerfolgsrechnung!H47</f>
        <v>0</v>
      </c>
      <c r="E7" s="62">
        <f>Planerfolgsrechnung!J47</f>
        <v>0</v>
      </c>
      <c r="F7" s="62">
        <f>Planerfolgsrechnung!L47</f>
        <v>0</v>
      </c>
      <c r="G7" s="62">
        <f>Planerfolgsrechnung!N47</f>
        <v>0</v>
      </c>
      <c r="H7" s="110"/>
    </row>
    <row r="8" spans="1:8" s="25" customFormat="1" ht="15" customHeight="1" x14ac:dyDescent="0.25">
      <c r="A8" s="139" t="s">
        <v>61</v>
      </c>
      <c r="B8" s="139"/>
      <c r="C8" s="9">
        <f>-Planerfolgsrechnung!F32-Planerfolgsrechnung!F40</f>
        <v>0</v>
      </c>
      <c r="D8" s="9">
        <f>-Planerfolgsrechnung!H32-Planerfolgsrechnung!H40</f>
        <v>0</v>
      </c>
      <c r="E8" s="9">
        <f>-Planerfolgsrechnung!J32-Planerfolgsrechnung!J40</f>
        <v>0</v>
      </c>
      <c r="F8" s="9">
        <f>-Planerfolgsrechnung!L32-Planerfolgsrechnung!L40</f>
        <v>0</v>
      </c>
      <c r="G8" s="9">
        <f>-Planerfolgsrechnung!N32-Planerfolgsrechnung!N40</f>
        <v>0</v>
      </c>
      <c r="H8" s="110"/>
    </row>
    <row r="9" spans="1:8" s="25" customFormat="1" ht="15" customHeight="1" x14ac:dyDescent="0.25">
      <c r="A9" s="166" t="s">
        <v>118</v>
      </c>
      <c r="B9" s="138"/>
      <c r="C9" s="9">
        <f>-Planerfolgsrechnung!F34+Planerfolgsrechnung!F41</f>
        <v>0</v>
      </c>
      <c r="D9" s="9">
        <f>-Planerfolgsrechnung!H34+Planerfolgsrechnung!H41</f>
        <v>0</v>
      </c>
      <c r="E9" s="9">
        <f>-Planerfolgsrechnung!J34+Planerfolgsrechnung!J41</f>
        <v>0</v>
      </c>
      <c r="F9" s="9">
        <f>-Planerfolgsrechnung!L34+Planerfolgsrechnung!L41</f>
        <v>0</v>
      </c>
      <c r="G9" s="9">
        <f>-Planerfolgsrechnung!N34+Planerfolgsrechnung!N41</f>
        <v>0</v>
      </c>
      <c r="H9" s="110"/>
    </row>
    <row r="10" spans="1:8" s="25" customFormat="1" ht="15" customHeight="1" x14ac:dyDescent="0.25">
      <c r="A10" s="166" t="s">
        <v>119</v>
      </c>
      <c r="B10" s="138"/>
      <c r="C10" s="8">
        <f>Planbilanz!E56-Planbilanz!C56+Planbilanz!E70-Planbilanz!C70</f>
        <v>0</v>
      </c>
      <c r="D10" s="8">
        <f>Planbilanz!G56-Planbilanz!E56+Planbilanz!G70-Planbilanz!E70</f>
        <v>0</v>
      </c>
      <c r="E10" s="8">
        <f>Planbilanz!I56-Planbilanz!G56+Planbilanz!I70-Planbilanz!G70</f>
        <v>0</v>
      </c>
      <c r="F10" s="8">
        <f>Planbilanz!K56-Planbilanz!I56+Planbilanz!K70-Planbilanz!I70</f>
        <v>0</v>
      </c>
      <c r="G10" s="8">
        <f>Planbilanz!M56-Planbilanz!K56+Planbilanz!M70-Planbilanz!K70</f>
        <v>0</v>
      </c>
      <c r="H10" s="110"/>
    </row>
    <row r="11" spans="1:8" s="25" customFormat="1" ht="15" customHeight="1" x14ac:dyDescent="0.25">
      <c r="A11" s="166" t="s">
        <v>120</v>
      </c>
      <c r="B11" s="138"/>
      <c r="C11" s="8"/>
      <c r="D11" s="8"/>
      <c r="E11" s="8"/>
      <c r="F11" s="8"/>
      <c r="G11" s="8"/>
    </row>
    <row r="12" spans="1:8" s="35" customFormat="1" ht="15" customHeight="1" x14ac:dyDescent="0.25">
      <c r="A12" s="144" t="s">
        <v>121</v>
      </c>
      <c r="B12" s="148"/>
      <c r="C12" s="62">
        <f>SUM(C7:C11)</f>
        <v>0</v>
      </c>
      <c r="D12" s="62">
        <f>SUM(D7:D11)</f>
        <v>0</v>
      </c>
      <c r="E12" s="62">
        <f>SUM(E7:E11)</f>
        <v>0</v>
      </c>
      <c r="F12" s="62">
        <f>SUM(F7:F11)</f>
        <v>0</v>
      </c>
      <c r="G12" s="62">
        <f>SUM(G7:G11)</f>
        <v>0</v>
      </c>
    </row>
    <row r="13" spans="1:8" s="25" customFormat="1" ht="15" customHeight="1" x14ac:dyDescent="0.25">
      <c r="A13" s="165" t="s">
        <v>122</v>
      </c>
      <c r="B13" s="139"/>
      <c r="C13" s="9">
        <f>Planbilanz!C14-Planbilanz!E14</f>
        <v>0</v>
      </c>
      <c r="D13" s="9">
        <f>Planbilanz!E14-Planbilanz!G14</f>
        <v>0</v>
      </c>
      <c r="E13" s="9">
        <f>Planbilanz!G14-Planbilanz!I14</f>
        <v>0</v>
      </c>
      <c r="F13" s="9">
        <f>Planbilanz!I14-Planbilanz!K14</f>
        <v>0</v>
      </c>
      <c r="G13" s="9">
        <f>Planbilanz!K14-Planbilanz!M14</f>
        <v>0</v>
      </c>
      <c r="H13" s="110"/>
    </row>
    <row r="14" spans="1:8" s="25" customFormat="1" ht="15" customHeight="1" x14ac:dyDescent="0.25">
      <c r="A14" s="111" t="s">
        <v>197</v>
      </c>
      <c r="B14" s="42"/>
      <c r="C14" s="9">
        <f>Planbilanz!C19-Planbilanz!E19</f>
        <v>0</v>
      </c>
      <c r="D14" s="9">
        <f>Planbilanz!E19-Planbilanz!G19</f>
        <v>0</v>
      </c>
      <c r="E14" s="9">
        <f>Planbilanz!G19-Planbilanz!I19</f>
        <v>0</v>
      </c>
      <c r="F14" s="9">
        <f>Planbilanz!I19-Planbilanz!K19</f>
        <v>0</v>
      </c>
      <c r="G14" s="9">
        <f>Planbilanz!K19-Planbilanz!M19</f>
        <v>0</v>
      </c>
      <c r="H14" s="110"/>
    </row>
    <row r="15" spans="1:8" s="25" customFormat="1" ht="15" customHeight="1" x14ac:dyDescent="0.25">
      <c r="A15" s="165" t="s">
        <v>123</v>
      </c>
      <c r="B15" s="139"/>
      <c r="C15" s="9">
        <f>Planbilanz!C23-Planbilanz!E23</f>
        <v>0</v>
      </c>
      <c r="D15" s="9">
        <f>Planbilanz!E23-Planbilanz!G23</f>
        <v>0</v>
      </c>
      <c r="E15" s="9">
        <f>Planbilanz!G23-Planbilanz!I23</f>
        <v>0</v>
      </c>
      <c r="F15" s="9">
        <f>Planbilanz!I23-Planbilanz!K23</f>
        <v>0</v>
      </c>
      <c r="G15" s="9">
        <f>Planbilanz!K23-Planbilanz!M23</f>
        <v>0</v>
      </c>
      <c r="H15" s="110"/>
    </row>
    <row r="16" spans="1:8" s="25" customFormat="1" ht="15" customHeight="1" x14ac:dyDescent="0.25">
      <c r="A16" s="165" t="s">
        <v>124</v>
      </c>
      <c r="B16" s="139"/>
      <c r="C16" s="9">
        <f>Planbilanz!C24-Planbilanz!E24</f>
        <v>0</v>
      </c>
      <c r="D16" s="9">
        <f>Planbilanz!E24-Planbilanz!G24</f>
        <v>0</v>
      </c>
      <c r="E16" s="9">
        <f>Planbilanz!G24-Planbilanz!I24</f>
        <v>0</v>
      </c>
      <c r="F16" s="9">
        <f>Planbilanz!I24-Planbilanz!K24</f>
        <v>0</v>
      </c>
      <c r="G16" s="9">
        <f>Planbilanz!K24-Planbilanz!M24</f>
        <v>0</v>
      </c>
      <c r="H16" s="110"/>
    </row>
    <row r="17" spans="1:8" s="25" customFormat="1" ht="15" customHeight="1" x14ac:dyDescent="0.25">
      <c r="A17" s="165" t="s">
        <v>125</v>
      </c>
      <c r="B17" s="139"/>
      <c r="C17" s="9">
        <f>Planbilanz!E48-Planbilanz!C48</f>
        <v>0</v>
      </c>
      <c r="D17" s="9">
        <f>Planbilanz!G48-Planbilanz!E48</f>
        <v>0</v>
      </c>
      <c r="E17" s="9">
        <f>Planbilanz!I48-Planbilanz!G48</f>
        <v>0</v>
      </c>
      <c r="F17" s="9">
        <f>Planbilanz!K48-Planbilanz!I48</f>
        <v>0</v>
      </c>
      <c r="G17" s="9">
        <f>Planbilanz!M48-Planbilanz!K48</f>
        <v>0</v>
      </c>
      <c r="H17" s="110"/>
    </row>
    <row r="18" spans="1:8" s="25" customFormat="1" ht="15" customHeight="1" x14ac:dyDescent="0.25">
      <c r="A18" s="111" t="s">
        <v>198</v>
      </c>
      <c r="B18" s="42"/>
      <c r="C18" s="9">
        <f>(Planbilanz!E55-Planbilanz!E53)-(Planbilanz!C55-Planbilanz!C53)</f>
        <v>0</v>
      </c>
      <c r="D18" s="9">
        <f>(Planbilanz!G55-Planbilanz!G53)-(Planbilanz!E55-Planbilanz!E53)</f>
        <v>0</v>
      </c>
      <c r="E18" s="9">
        <f>(Planbilanz!I55-Planbilanz!G53)-(Planbilanz!G55-Planbilanz!G53)</f>
        <v>0</v>
      </c>
      <c r="F18" s="9">
        <f>(Planbilanz!K55-Planbilanz!K53)-(Planbilanz!I55-Planbilanz!I53)</f>
        <v>0</v>
      </c>
      <c r="G18" s="9">
        <f>(Planbilanz!M55-Planbilanz!M53)-(Planbilanz!K55-Planbilanz!K53)</f>
        <v>0</v>
      </c>
      <c r="H18" s="110"/>
    </row>
    <row r="19" spans="1:8" s="25" customFormat="1" ht="15" customHeight="1" x14ac:dyDescent="0.25">
      <c r="A19" s="165" t="s">
        <v>126</v>
      </c>
      <c r="B19" s="139"/>
      <c r="C19" s="8"/>
      <c r="D19" s="8"/>
      <c r="E19" s="8"/>
      <c r="F19" s="8"/>
      <c r="G19" s="8"/>
      <c r="H19" s="110"/>
    </row>
    <row r="20" spans="1:8" s="25" customFormat="1" ht="15" customHeight="1" x14ac:dyDescent="0.25">
      <c r="A20" s="111" t="s">
        <v>127</v>
      </c>
      <c r="B20" s="42"/>
      <c r="C20" s="9">
        <f>Planbilanz!E57-Planbilanz!C57</f>
        <v>0</v>
      </c>
      <c r="D20" s="9">
        <f>Planbilanz!G57-Planbilanz!E57</f>
        <v>0</v>
      </c>
      <c r="E20" s="9">
        <f>Planbilanz!I57-Planbilanz!G57</f>
        <v>0</v>
      </c>
      <c r="F20" s="9">
        <f>Planbilanz!K57-Planbilanz!I57</f>
        <v>0</v>
      </c>
      <c r="G20" s="9">
        <f>Planbilanz!M57-Planbilanz!K57</f>
        <v>0</v>
      </c>
      <c r="H20" s="110"/>
    </row>
    <row r="21" spans="1:8" s="25" customFormat="1" ht="15" customHeight="1" x14ac:dyDescent="0.25">
      <c r="A21" s="176" t="s">
        <v>128</v>
      </c>
      <c r="B21" s="185"/>
      <c r="C21" s="112">
        <f>SUM(C13:C20)</f>
        <v>0</v>
      </c>
      <c r="D21" s="112">
        <f>SUM(D13:D20)</f>
        <v>0</v>
      </c>
      <c r="E21" s="112">
        <f>SUM(E13:E20)</f>
        <v>0</v>
      </c>
      <c r="F21" s="112">
        <f>SUM(F13:F20)</f>
        <v>0</v>
      </c>
      <c r="G21" s="112">
        <f>SUM(G13:G20)</f>
        <v>0</v>
      </c>
      <c r="H21" s="110"/>
    </row>
    <row r="22" spans="1:8" s="35" customFormat="1" ht="15" customHeight="1" x14ac:dyDescent="0.25">
      <c r="A22" s="144" t="s">
        <v>129</v>
      </c>
      <c r="B22" s="148"/>
      <c r="C22" s="62">
        <f>SUM(C21,C12)</f>
        <v>0</v>
      </c>
      <c r="D22" s="62">
        <f>SUM(D21,D12)</f>
        <v>0</v>
      </c>
      <c r="E22" s="62">
        <f>SUM(E21,E12)</f>
        <v>0</v>
      </c>
      <c r="F22" s="62">
        <f>SUM(F21,F12)</f>
        <v>0</v>
      </c>
      <c r="G22" s="62">
        <f>SUM(G21,G12)</f>
        <v>0</v>
      </c>
      <c r="H22" s="53"/>
    </row>
    <row r="23" spans="1:8" s="25" customFormat="1" ht="15" customHeight="1" x14ac:dyDescent="0.25">
      <c r="A23" s="165" t="s">
        <v>131</v>
      </c>
      <c r="B23" s="139"/>
      <c r="C23" s="9">
        <f>Planbilanz!C28-Planbilanz!E28+Planerfolgsrechnung!F32+Planbilanz!C31-Planbilanz!E31+Planbilanz!C32-Planbilanz!E32</f>
        <v>0</v>
      </c>
      <c r="D23" s="9">
        <f>Planbilanz!E28-Planbilanz!G28+Planerfolgsrechnung!H32+Planbilanz!E31-Planbilanz!G31+Planbilanz!E32-Planbilanz!G32</f>
        <v>0</v>
      </c>
      <c r="E23" s="9">
        <f>Planbilanz!G28-Planbilanz!I28+Planerfolgsrechnung!J32+Planbilanz!G31-Planbilanz!I31+Planbilanz!G32-Planbilanz!I32</f>
        <v>0</v>
      </c>
      <c r="F23" s="9">
        <f>Planbilanz!I28-Planbilanz!K28+Planerfolgsrechnung!L32+Planbilanz!I31-Planbilanz!K31+Planbilanz!I32-Planbilanz!K32</f>
        <v>0</v>
      </c>
      <c r="G23" s="9">
        <f>Planbilanz!K28-Planbilanz!M28+Planerfolgsrechnung!N32+Planbilanz!K31-Planbilanz!M31+Planbilanz!K32-Planbilanz!M32</f>
        <v>0</v>
      </c>
      <c r="H23" s="110"/>
    </row>
    <row r="24" spans="1:8" s="25" customFormat="1" ht="15" customHeight="1" x14ac:dyDescent="0.25">
      <c r="A24" s="165" t="s">
        <v>130</v>
      </c>
      <c r="B24" s="139"/>
      <c r="C24" s="9">
        <f>Planbilanz!C37-Planbilanz!E37+Planerfolgsrechnung!F34</f>
        <v>0</v>
      </c>
      <c r="D24" s="9">
        <f>Planbilanz!E37-Planbilanz!G37+Planerfolgsrechnung!H34</f>
        <v>0</v>
      </c>
      <c r="E24" s="9">
        <f>Planbilanz!G37-Planbilanz!I37+Planerfolgsrechnung!J34</f>
        <v>0</v>
      </c>
      <c r="F24" s="9">
        <f>Planbilanz!I37-Planbilanz!K37+Planerfolgsrechnung!L34</f>
        <v>0</v>
      </c>
      <c r="G24" s="9">
        <f>Planbilanz!K37-Planbilanz!M37+Planerfolgsrechnung!N34</f>
        <v>0</v>
      </c>
      <c r="H24" s="110"/>
    </row>
    <row r="25" spans="1:8" s="25" customFormat="1" ht="15" customHeight="1" x14ac:dyDescent="0.25">
      <c r="A25" s="165" t="s">
        <v>132</v>
      </c>
      <c r="B25" s="139"/>
      <c r="C25" s="9">
        <f>Planbilanz!C38-Planbilanz!E38</f>
        <v>0</v>
      </c>
      <c r="D25" s="9">
        <f>Planbilanz!E38-Planbilanz!G38</f>
        <v>0</v>
      </c>
      <c r="E25" s="9">
        <f>Planbilanz!G38-Planbilanz!I38</f>
        <v>0</v>
      </c>
      <c r="F25" s="9">
        <f>Planbilanz!I38-Planbilanz!K38</f>
        <v>0</v>
      </c>
      <c r="G25" s="9">
        <f>Planbilanz!K38-Planbilanz!M38</f>
        <v>0</v>
      </c>
      <c r="H25" s="110"/>
    </row>
    <row r="26" spans="1:8" s="25" customFormat="1" ht="15" customHeight="1" x14ac:dyDescent="0.25">
      <c r="A26" s="165" t="s">
        <v>199</v>
      </c>
      <c r="B26" s="139"/>
      <c r="C26" s="9">
        <f>Planbilanz!C29-Planbilanz!E29+Planbilanz!C39-Planbilanz!E39+Planerfolgsrechnung!F40</f>
        <v>0</v>
      </c>
      <c r="D26" s="9">
        <f>Planbilanz!E29-Planbilanz!G29+Planbilanz!E39-Planbilanz!G39+Planerfolgsrechnung!H40</f>
        <v>0</v>
      </c>
      <c r="E26" s="9">
        <f>Planbilanz!G29-Planbilanz!I29+Planbilanz!G39-Planbilanz!I39+Planerfolgsrechnung!J40</f>
        <v>0</v>
      </c>
      <c r="F26" s="9">
        <f>Planbilanz!I29-Planbilanz!K29+Planbilanz!I39-Planbilanz!K39+Planerfolgsrechnung!L40</f>
        <v>0</v>
      </c>
      <c r="G26" s="9">
        <f>Planbilanz!K29-Planbilanz!M29+Planbilanz!K39-Planbilanz!M39+Planerfolgsrechnung!N40</f>
        <v>0</v>
      </c>
      <c r="H26" s="110"/>
    </row>
    <row r="27" spans="1:8" s="35" customFormat="1" ht="15" customHeight="1" x14ac:dyDescent="0.25">
      <c r="A27" s="144" t="s">
        <v>133</v>
      </c>
      <c r="B27" s="148"/>
      <c r="C27" s="62">
        <f>SUM(C23:C26)</f>
        <v>0</v>
      </c>
      <c r="D27" s="62">
        <f>SUM(D23:D26)</f>
        <v>0</v>
      </c>
      <c r="E27" s="62">
        <f>SUM(E23:E26)</f>
        <v>0</v>
      </c>
      <c r="F27" s="62">
        <f>SUM(F23:F26)</f>
        <v>0</v>
      </c>
      <c r="G27" s="62">
        <f>SUM(G23:G26)</f>
        <v>0</v>
      </c>
      <c r="H27" s="53"/>
    </row>
    <row r="28" spans="1:8" s="25" customFormat="1" ht="15" customHeight="1" x14ac:dyDescent="0.25">
      <c r="A28" s="165" t="s">
        <v>200</v>
      </c>
      <c r="B28" s="139"/>
      <c r="C28" s="9">
        <f>Planbilanz!E45-Planbilanz!C45+Planbilanz!E53-Planbilanz!C53</f>
        <v>0</v>
      </c>
      <c r="D28" s="9">
        <f>Planbilanz!G45-Planbilanz!E45+Planbilanz!G53-Planbilanz!E53</f>
        <v>0</v>
      </c>
      <c r="E28" s="9">
        <f>Planbilanz!I45-Planbilanz!G45+Planbilanz!I53-Planbilanz!G53</f>
        <v>0</v>
      </c>
      <c r="F28" s="9">
        <f>Planbilanz!K45-Planbilanz!I45+Planbilanz!K53-Planbilanz!I53</f>
        <v>0</v>
      </c>
      <c r="G28" s="9">
        <f>Planbilanz!M45-Planbilanz!K45+Planbilanz!M53-Planbilanz!K53</f>
        <v>0</v>
      </c>
      <c r="H28" s="110"/>
    </row>
    <row r="29" spans="1:8" s="25" customFormat="1" ht="15" customHeight="1" x14ac:dyDescent="0.25">
      <c r="A29" s="165" t="s">
        <v>202</v>
      </c>
      <c r="B29" s="139"/>
      <c r="C29" s="9">
        <f>Planbilanz!E63-Planbilanz!C63+Planbilanz!E67-Planbilanz!C67</f>
        <v>0</v>
      </c>
      <c r="D29" s="9">
        <f>Planbilanz!G63-Planbilanz!E63+Planbilanz!G67-Planbilanz!E67</f>
        <v>0</v>
      </c>
      <c r="E29" s="9">
        <f>Planbilanz!I63-Planbilanz!G63+Planbilanz!I67-Planbilanz!G67</f>
        <v>0</v>
      </c>
      <c r="F29" s="9">
        <f>Planbilanz!K63-Planbilanz!I63+Planbilanz!K67-Planbilanz!I67</f>
        <v>0</v>
      </c>
      <c r="G29" s="9">
        <f>Planbilanz!M63-Planbilanz!K63+Planbilanz!M67-Planbilanz!K67</f>
        <v>0</v>
      </c>
      <c r="H29" s="110"/>
    </row>
    <row r="30" spans="1:8" s="25" customFormat="1" ht="15" customHeight="1" x14ac:dyDescent="0.25">
      <c r="A30" s="165" t="s">
        <v>243</v>
      </c>
      <c r="B30" s="139"/>
      <c r="C30" s="9">
        <f>IF(ISERROR(Planbilanz!E64-Planbilanz!C64),"",Planbilanz!E64-Planbilanz!C64)</f>
        <v>0</v>
      </c>
      <c r="D30" s="9">
        <f>IF(ISERROR(Planbilanz!G64-Planbilanz!E64),"",Planbilanz!G64-Planbilanz!E64)</f>
        <v>0</v>
      </c>
      <c r="E30" s="9">
        <f>IF(ISERROR(Planbilanz!I64-Planbilanz!G64),"",Planbilanz!I64-Planbilanz!G64)</f>
        <v>0</v>
      </c>
      <c r="F30" s="9">
        <f>IF(ISERROR(Planbilanz!K64-Planbilanz!I64),"",Planbilanz!K64-Planbilanz!I64)</f>
        <v>0</v>
      </c>
      <c r="G30" s="9">
        <f>IF(ISERROR(Planbilanz!M64-Planbilanz!K64),"",Planbilanz!M64-Planbilanz!K64)</f>
        <v>0</v>
      </c>
      <c r="H30" s="110"/>
    </row>
    <row r="31" spans="1:8" s="25" customFormat="1" ht="15" customHeight="1" x14ac:dyDescent="0.25">
      <c r="A31" s="166" t="s">
        <v>203</v>
      </c>
      <c r="B31" s="138"/>
      <c r="C31" s="9">
        <f>Planbilanz!E65-Planbilanz!C65</f>
        <v>0</v>
      </c>
      <c r="D31" s="9">
        <f>Planbilanz!G65-Planbilanz!E65</f>
        <v>0</v>
      </c>
      <c r="E31" s="9">
        <f>Planbilanz!I65-Planbilanz!G65</f>
        <v>0</v>
      </c>
      <c r="F31" s="9">
        <f>Planbilanz!K65-Planbilanz!I65</f>
        <v>0</v>
      </c>
      <c r="G31" s="9">
        <f>Planbilanz!M65-Planbilanz!K65</f>
        <v>0</v>
      </c>
      <c r="H31" s="110"/>
    </row>
    <row r="32" spans="1:8" s="25" customFormat="1" ht="15" customHeight="1" x14ac:dyDescent="0.25">
      <c r="A32" s="165" t="s">
        <v>204</v>
      </c>
      <c r="B32" s="139"/>
      <c r="C32" s="9">
        <f>Planbilanz!E68-Planbilanz!C68+Planbilanz!E66-Planbilanz!C66</f>
        <v>0</v>
      </c>
      <c r="D32" s="9">
        <f>Planbilanz!G68-Planbilanz!E68+Planbilanz!G66-Planbilanz!E66</f>
        <v>0</v>
      </c>
      <c r="E32" s="9">
        <f>Planbilanz!I68-Planbilanz!G68+Planbilanz!I66-Planbilanz!G66</f>
        <v>0</v>
      </c>
      <c r="F32" s="9">
        <f>Planbilanz!K68-Planbilanz!I68+Planbilanz!K66-Planbilanz!I66</f>
        <v>0</v>
      </c>
      <c r="G32" s="9">
        <f>Planbilanz!M68-Planbilanz!K68+Planbilanz!M66-Planbilanz!K66</f>
        <v>0</v>
      </c>
      <c r="H32" s="110"/>
    </row>
    <row r="33" spans="1:8" s="25" customFormat="1" ht="15" customHeight="1" x14ac:dyDescent="0.25">
      <c r="A33" s="165" t="s">
        <v>205</v>
      </c>
      <c r="B33" s="139"/>
      <c r="C33" s="8"/>
      <c r="D33" s="8"/>
      <c r="E33" s="8"/>
      <c r="F33" s="8"/>
      <c r="G33" s="8"/>
      <c r="H33" s="110"/>
    </row>
    <row r="34" spans="1:8" s="25" customFormat="1" ht="15" customHeight="1" x14ac:dyDescent="0.25">
      <c r="A34" s="165" t="s">
        <v>206</v>
      </c>
      <c r="B34" s="139"/>
      <c r="C34" s="8">
        <f>-Planbilanz!E84</f>
        <v>0</v>
      </c>
      <c r="D34" s="8">
        <f>-Planbilanz!G84</f>
        <v>0</v>
      </c>
      <c r="E34" s="8">
        <f>-Planbilanz!I84</f>
        <v>0</v>
      </c>
      <c r="F34" s="8">
        <f>-Planbilanz!K84</f>
        <v>0</v>
      </c>
      <c r="G34" s="8">
        <f>-Planbilanz!M84</f>
        <v>0</v>
      </c>
      <c r="H34" s="110"/>
    </row>
    <row r="35" spans="1:8" s="25" customFormat="1" ht="15" customHeight="1" x14ac:dyDescent="0.25">
      <c r="A35" s="165" t="s">
        <v>208</v>
      </c>
      <c r="B35" s="139"/>
      <c r="C35" s="9">
        <f>Planbilanz!E81-Planbilanz!C81-Planbilanz!E80+Planbilanz!E84+Planerfolgsrechnung!F48</f>
        <v>0</v>
      </c>
      <c r="D35" s="9">
        <f>Planbilanz!G81-Planbilanz!E81-Planbilanz!G80+Planbilanz!G84+Planerfolgsrechnung!H48</f>
        <v>0</v>
      </c>
      <c r="E35" s="9">
        <f>Planbilanz!I81-Planbilanz!G81-Planbilanz!I80+Planbilanz!I84+Planerfolgsrechnung!J48</f>
        <v>0</v>
      </c>
      <c r="F35" s="9">
        <f>Planbilanz!K81-Planbilanz!I81-Planbilanz!K80+Planbilanz!K84+Planerfolgsrechnung!L48</f>
        <v>0</v>
      </c>
      <c r="G35" s="9">
        <f>Planbilanz!M81-Planbilanz!K81-Planbilanz!M80+Planbilanz!M84+Planerfolgsrechnung!N48</f>
        <v>0</v>
      </c>
      <c r="H35" s="110"/>
    </row>
    <row r="36" spans="1:8" s="35" customFormat="1" ht="15" customHeight="1" x14ac:dyDescent="0.25">
      <c r="A36" s="144" t="s">
        <v>134</v>
      </c>
      <c r="B36" s="148"/>
      <c r="C36" s="62">
        <f>SUM(C28:C35)</f>
        <v>0</v>
      </c>
      <c r="D36" s="62">
        <f>SUM(D28:D35)</f>
        <v>0</v>
      </c>
      <c r="E36" s="62">
        <f>SUM(E28:E35)</f>
        <v>0</v>
      </c>
      <c r="F36" s="62">
        <f>SUM(F28:F35)</f>
        <v>0</v>
      </c>
      <c r="G36" s="62">
        <f>SUM(G28:G35)</f>
        <v>0</v>
      </c>
    </row>
    <row r="37" spans="1:8" s="35" customFormat="1" ht="15" customHeight="1" x14ac:dyDescent="0.25">
      <c r="A37" s="165" t="s">
        <v>135</v>
      </c>
      <c r="B37" s="139"/>
      <c r="C37" s="9">
        <f>C22+C27+C36</f>
        <v>0</v>
      </c>
      <c r="D37" s="9">
        <f>D22+D27+D36</f>
        <v>0</v>
      </c>
      <c r="E37" s="9">
        <f>E22+E27+E36</f>
        <v>0</v>
      </c>
      <c r="F37" s="9">
        <f>F22+F27+F36</f>
        <v>0</v>
      </c>
      <c r="G37" s="9">
        <f>G22+G27+G36</f>
        <v>0</v>
      </c>
    </row>
    <row r="38" spans="1:8" s="35" customFormat="1" ht="15" customHeight="1" x14ac:dyDescent="0.25">
      <c r="A38" s="165" t="s">
        <v>136</v>
      </c>
      <c r="B38" s="139"/>
      <c r="C38" s="9">
        <f>Planbilanz!E10-Planbilanz!C10</f>
        <v>0</v>
      </c>
      <c r="D38" s="9">
        <f>Planbilanz!G10-Planbilanz!E10</f>
        <v>0</v>
      </c>
      <c r="E38" s="9">
        <f>Planbilanz!I10-Planbilanz!G10</f>
        <v>0</v>
      </c>
      <c r="F38" s="9">
        <f>Planbilanz!K10-Planbilanz!I10</f>
        <v>0</v>
      </c>
      <c r="G38" s="9">
        <f>Planbilanz!M10-Planbilanz!K10</f>
        <v>0</v>
      </c>
    </row>
    <row r="39" spans="1:8" s="35" customFormat="1" ht="15" customHeight="1" x14ac:dyDescent="0.25">
      <c r="A39" s="165" t="s">
        <v>137</v>
      </c>
      <c r="B39" s="139"/>
      <c r="C39" s="9">
        <f>C37-C38</f>
        <v>0</v>
      </c>
      <c r="D39" s="9">
        <f>D37-D38</f>
        <v>0</v>
      </c>
      <c r="E39" s="9">
        <f>E37-E38</f>
        <v>0</v>
      </c>
      <c r="F39" s="9">
        <f>F37-F38</f>
        <v>0</v>
      </c>
      <c r="G39" s="9">
        <f>G37-G38</f>
        <v>0</v>
      </c>
    </row>
    <row r="40" spans="1:8" s="25" customFormat="1" ht="15" customHeight="1" x14ac:dyDescent="0.25">
      <c r="A40" s="113" t="s">
        <v>62</v>
      </c>
      <c r="C40" s="27"/>
      <c r="D40" s="27"/>
      <c r="E40" s="27"/>
    </row>
  </sheetData>
  <sheetProtection algorithmName="SHA-512" hashValue="ogQQdNrQjk1sWZXu9oALgIcWILHQ5rzXaz97daKZ1UJt4CLmVnVb3PeE2a31C0Iv+fT4SRqi9WHISYGZ6NKeCA==" saltValue="cqgEG2VyaEu9HpooN1KvDA==" spinCount="100000" sheet="1" objects="1" scenarios="1"/>
  <protectedRanges>
    <protectedRange sqref="C11:G11 C19:G19 C33:G33" name="Mittelflussrechnung"/>
  </protectedRanges>
  <mergeCells count="31">
    <mergeCell ref="A27:B27"/>
    <mergeCell ref="A22:B22"/>
    <mergeCell ref="A21:B21"/>
    <mergeCell ref="A26:B26"/>
    <mergeCell ref="A39:B39"/>
    <mergeCell ref="A36:B36"/>
    <mergeCell ref="A29:B29"/>
    <mergeCell ref="A37:B37"/>
    <mergeCell ref="A38:B38"/>
    <mergeCell ref="A32:B32"/>
    <mergeCell ref="A35:B35"/>
    <mergeCell ref="A30:B30"/>
    <mergeCell ref="A33:B33"/>
    <mergeCell ref="A34:B34"/>
    <mergeCell ref="A31:B31"/>
    <mergeCell ref="A15:B15"/>
    <mergeCell ref="A6:B6"/>
    <mergeCell ref="A28:B28"/>
    <mergeCell ref="A7:B7"/>
    <mergeCell ref="A8:B8"/>
    <mergeCell ref="A12:B12"/>
    <mergeCell ref="A23:B23"/>
    <mergeCell ref="A9:B9"/>
    <mergeCell ref="A13:B13"/>
    <mergeCell ref="A10:B10"/>
    <mergeCell ref="A11:B11"/>
    <mergeCell ref="A16:B16"/>
    <mergeCell ref="A17:B17"/>
    <mergeCell ref="A19:B19"/>
    <mergeCell ref="A24:B24"/>
    <mergeCell ref="A25:B25"/>
  </mergeCells>
  <phoneticPr fontId="2" type="noConversion"/>
  <pageMargins left="0.39370078740157483" right="0.39370078740157483" top="0.39370078740157483" bottom="0.78740157480314965" header="0.51181102362204722" footer="0.39370078740157483"/>
  <pageSetup paperSize="9" scale="6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H40"/>
  <sheetViews>
    <sheetView showGridLines="0" zoomScale="90" zoomScaleNormal="90" workbookViewId="0">
      <selection sqref="A1:B1"/>
    </sheetView>
  </sheetViews>
  <sheetFormatPr baseColWidth="10" defaultColWidth="10.6640625" defaultRowHeight="13.2" x14ac:dyDescent="0.25"/>
  <cols>
    <col min="1" max="1" width="22.88671875" style="17" customWidth="1"/>
    <col min="2" max="2" width="38.6640625" style="17" customWidth="1"/>
    <col min="3" max="3" width="6.44140625" style="17" bestFit="1" customWidth="1"/>
    <col min="4" max="6" width="17.6640625" style="43" customWidth="1"/>
    <col min="7" max="8" width="17.6640625" style="17" customWidth="1"/>
    <col min="9" max="16384" width="10.6640625" style="17"/>
  </cols>
  <sheetData>
    <row r="1" spans="1:8" s="44" customFormat="1" ht="22.8" x14ac:dyDescent="0.25">
      <c r="A1" s="188" t="s">
        <v>71</v>
      </c>
      <c r="B1" s="188"/>
      <c r="C1" s="114"/>
      <c r="D1" s="45"/>
      <c r="E1" s="45"/>
      <c r="F1" s="45"/>
    </row>
    <row r="2" spans="1:8" s="44" customFormat="1" ht="15" customHeight="1" x14ac:dyDescent="0.25">
      <c r="D2" s="45"/>
      <c r="E2" s="45"/>
      <c r="F2" s="45"/>
    </row>
    <row r="3" spans="1:8" s="25" customFormat="1" ht="15" customHeight="1" x14ac:dyDescent="0.25">
      <c r="A3" s="107" t="s">
        <v>73</v>
      </c>
      <c r="B3" s="26" t="str">
        <f>Planerfolgsrechnung!C3</f>
        <v>Muster AG</v>
      </c>
      <c r="C3" s="26"/>
      <c r="D3" s="27"/>
      <c r="E3" s="27"/>
      <c r="F3" s="27"/>
    </row>
    <row r="4" spans="1:8" s="25" customFormat="1" ht="15" customHeight="1" x14ac:dyDescent="0.25">
      <c r="A4" s="107" t="s">
        <v>74</v>
      </c>
      <c r="B4" s="29">
        <f>Planerfolgsrechnung!C4</f>
        <v>45658</v>
      </c>
      <c r="C4" s="29"/>
      <c r="D4" s="27"/>
      <c r="E4" s="27"/>
      <c r="F4" s="27"/>
    </row>
    <row r="5" spans="1:8" s="25" customFormat="1" ht="15" customHeight="1" x14ac:dyDescent="0.25">
      <c r="A5" s="24"/>
      <c r="B5" s="29"/>
      <c r="C5" s="29"/>
      <c r="D5" s="27"/>
      <c r="E5" s="27"/>
      <c r="F5" s="27"/>
    </row>
    <row r="6" spans="1:8" s="35" customFormat="1" ht="15" customHeight="1" x14ac:dyDescent="0.25">
      <c r="A6" s="145" t="s">
        <v>71</v>
      </c>
      <c r="B6" s="145"/>
      <c r="C6" s="161"/>
      <c r="D6" s="115" t="str">
        <f>Planbilanz!E6</f>
        <v>Planjahr 1</v>
      </c>
      <c r="E6" s="115" t="str">
        <f>Planbilanz!G6</f>
        <v>Planjahr 2</v>
      </c>
      <c r="F6" s="85" t="str">
        <f>Planbilanz!I6</f>
        <v>Planjahr 3</v>
      </c>
      <c r="G6" s="116" t="str">
        <f>Planbilanz!K6</f>
        <v>Planjahr 4</v>
      </c>
      <c r="H6" s="116" t="str">
        <f>Planbilanz!M6</f>
        <v>Planjahr 5</v>
      </c>
    </row>
    <row r="7" spans="1:8" s="35" customFormat="1" ht="15" customHeight="1" x14ac:dyDescent="0.25">
      <c r="A7" s="151" t="s">
        <v>215</v>
      </c>
      <c r="B7" s="189"/>
      <c r="C7" s="117"/>
      <c r="D7" s="118"/>
      <c r="E7" s="118"/>
      <c r="F7" s="118"/>
      <c r="G7" s="118"/>
      <c r="H7" s="118"/>
    </row>
    <row r="8" spans="1:8" s="25" customFormat="1" ht="15" customHeight="1" x14ac:dyDescent="0.25">
      <c r="A8" s="139" t="s">
        <v>63</v>
      </c>
      <c r="B8" s="139"/>
      <c r="C8" s="111" t="s">
        <v>77</v>
      </c>
      <c r="D8" s="119" t="str">
        <f>IF(ISERROR(Planbilanz!E81/Planbilanz!E41*100),"",Planbilanz!E81/Planbilanz!E41*100)</f>
        <v/>
      </c>
      <c r="E8" s="120" t="str">
        <f>IF(ISERROR(Planbilanz!G81/Planbilanz!G41*100),"",Planbilanz!G81/Planbilanz!G41*100)</f>
        <v/>
      </c>
      <c r="F8" s="120" t="str">
        <f>IF(ISERROR(Planbilanz!I81/Planbilanz!I41*100),"",Planbilanz!I81/Planbilanz!I41*100)</f>
        <v/>
      </c>
      <c r="G8" s="120" t="str">
        <f>IF(ISERROR(Planbilanz!K81/Planbilanz!K41*100),"",Planbilanz!K81/Planbilanz!K41*100)</f>
        <v/>
      </c>
      <c r="H8" s="120" t="str">
        <f>IF(ISERROR(Planbilanz!M81/Planbilanz!M41*100),"",Planbilanz!M81/Planbilanz!M41*100)</f>
        <v/>
      </c>
    </row>
    <row r="9" spans="1:8" s="25" customFormat="1" ht="15" customHeight="1" x14ac:dyDescent="0.25">
      <c r="A9" s="121"/>
      <c r="B9" s="121"/>
      <c r="C9" s="121"/>
      <c r="D9" s="122"/>
      <c r="E9" s="122"/>
      <c r="F9" s="122"/>
      <c r="G9" s="122"/>
      <c r="H9" s="122"/>
    </row>
    <row r="10" spans="1:8" s="35" customFormat="1" ht="15" customHeight="1" x14ac:dyDescent="0.25">
      <c r="A10" s="186" t="s">
        <v>210</v>
      </c>
      <c r="B10" s="187"/>
      <c r="C10" s="123"/>
      <c r="D10" s="124"/>
      <c r="E10" s="124"/>
      <c r="F10" s="124"/>
      <c r="G10" s="124"/>
      <c r="H10" s="124"/>
    </row>
    <row r="11" spans="1:8" s="25" customFormat="1" ht="15" customHeight="1" x14ac:dyDescent="0.25">
      <c r="A11" s="139" t="s">
        <v>65</v>
      </c>
      <c r="B11" s="139"/>
      <c r="C11" s="111" t="s">
        <v>77</v>
      </c>
      <c r="D11" s="120" t="str">
        <f>IF(ISERROR(Planbilanz!E10/Planbilanz!E58*100),"",Planbilanz!E10/Planbilanz!E58*100)</f>
        <v/>
      </c>
      <c r="E11" s="120" t="str">
        <f>IF(ISERROR(Planbilanz!G10/Planbilanz!G58*100),"",Planbilanz!G10/Planbilanz!G58*100)</f>
        <v/>
      </c>
      <c r="F11" s="120" t="str">
        <f>IF(ISERROR(Planbilanz!I10/Planbilanz!I58*100),"",Planbilanz!I10/Planbilanz!I58*100)</f>
        <v/>
      </c>
      <c r="G11" s="120" t="str">
        <f>IF(ISERROR(Planbilanz!K10/Planbilanz!K58*100),"",Planbilanz!K10/Planbilanz!K58*100)</f>
        <v/>
      </c>
      <c r="H11" s="120" t="str">
        <f>IF(ISERROR(Planbilanz!M10/Planbilanz!M58*100),"",Planbilanz!M10/Planbilanz!M58*100)</f>
        <v/>
      </c>
    </row>
    <row r="12" spans="1:8" s="25" customFormat="1" ht="15" customHeight="1" x14ac:dyDescent="0.25">
      <c r="A12" s="139" t="s">
        <v>66</v>
      </c>
      <c r="B12" s="139"/>
      <c r="C12" s="111" t="s">
        <v>77</v>
      </c>
      <c r="D12" s="120" t="str">
        <f>IF(ISERROR((Planbilanz!E10+Planbilanz!E14)/Planbilanz!E58*100),"",(Planbilanz!E10+Planbilanz!E14)/Planbilanz!E58*100)</f>
        <v/>
      </c>
      <c r="E12" s="120" t="str">
        <f>IF(ISERROR((Planbilanz!G10+Planbilanz!G14)/Planbilanz!G58*100),"",(Planbilanz!G10+Planbilanz!G14)/Planbilanz!G58*100)</f>
        <v/>
      </c>
      <c r="F12" s="120" t="str">
        <f>IF(ISERROR((Planbilanz!I10+Planbilanz!I14)/Planbilanz!I58*100),"",(Planbilanz!I10+Planbilanz!I14)/Planbilanz!I58*100)</f>
        <v/>
      </c>
      <c r="G12" s="120" t="str">
        <f>IF(ISERROR((Planbilanz!K10+Planbilanz!K14)/Planbilanz!K58*100),"",(Planbilanz!K10+Planbilanz!K14)/Planbilanz!K58*100)</f>
        <v/>
      </c>
      <c r="H12" s="120" t="str">
        <f>IF(ISERROR((Planbilanz!M10+Planbilanz!M14)/Planbilanz!M58*100),"",(Planbilanz!M10+Planbilanz!M14)/Planbilanz!M58*100)</f>
        <v/>
      </c>
    </row>
    <row r="13" spans="1:8" s="25" customFormat="1" ht="15" customHeight="1" x14ac:dyDescent="0.25">
      <c r="A13" s="139" t="s">
        <v>67</v>
      </c>
      <c r="B13" s="139"/>
      <c r="C13" s="111" t="s">
        <v>77</v>
      </c>
      <c r="D13" s="120" t="str">
        <f>IF(ISERROR(Planbilanz!E25/Planbilanz!E58*100),"",Planbilanz!E25/Planbilanz!E58*100)</f>
        <v/>
      </c>
      <c r="E13" s="120" t="str">
        <f>IF(ISERROR(Planbilanz!G25/Planbilanz!G58*100),"",Planbilanz!G25/Planbilanz!G58*100)</f>
        <v/>
      </c>
      <c r="F13" s="120" t="str">
        <f>IF(ISERROR(Planbilanz!I25/Planbilanz!I58*100),"",Planbilanz!I25/Planbilanz!I58*100)</f>
        <v/>
      </c>
      <c r="G13" s="120" t="str">
        <f>IF(ISERROR(Planbilanz!K25/Planbilanz!K58*100),"",Planbilanz!K25/Planbilanz!K58*100)</f>
        <v/>
      </c>
      <c r="H13" s="120" t="str">
        <f>IF(ISERROR(Planbilanz!M25/Planbilanz!M58*100),"",Planbilanz!M25/Planbilanz!M58*100)</f>
        <v/>
      </c>
    </row>
    <row r="14" spans="1:8" s="25" customFormat="1" ht="15" customHeight="1" x14ac:dyDescent="0.25">
      <c r="A14" s="165" t="s">
        <v>209</v>
      </c>
      <c r="B14" s="139"/>
      <c r="C14" s="111" t="s">
        <v>77</v>
      </c>
      <c r="D14" s="120" t="str">
        <f>IF(ISERROR(Planbilanz!E10/(Planbilanz!E45+Planbilanz!E50+Planbilanz!E53)*100),"",Planbilanz!E10/(Planbilanz!E45+Planbilanz!E50+Planbilanz!E53)*100)</f>
        <v/>
      </c>
      <c r="E14" s="120" t="str">
        <f>IF(ISERROR(Planbilanz!G10/(Planbilanz!G45+Planbilanz!G50+Planbilanz!G53)*100),"",Planbilanz!G10/(Planbilanz!G45+Planbilanz!G50+Planbilanz!G53)*100)</f>
        <v/>
      </c>
      <c r="F14" s="120" t="str">
        <f>IF(ISERROR(Planbilanz!I10/(Planbilanz!I45+Planbilanz!I50+Planbilanz!I53)*100),"",Planbilanz!I10/(Planbilanz!I45+Planbilanz!I50+Planbilanz!I53)*100)</f>
        <v/>
      </c>
      <c r="G14" s="120" t="str">
        <f>IF(ISERROR(Planbilanz!K10/(Planbilanz!K45+Planbilanz!K50+Planbilanz!K53)*100),"",Planbilanz!K10/(Planbilanz!K45+Planbilanz!K50+Planbilanz!K53)*100)</f>
        <v/>
      </c>
      <c r="H14" s="120" t="str">
        <f>IF(ISERROR(Planbilanz!M10/(Planbilanz!M45+Planbilanz!M50+Planbilanz!M53)*100),"",Planbilanz!M10/(Planbilanz!M45+Planbilanz!M50+Planbilanz!M53)*100)</f>
        <v/>
      </c>
    </row>
    <row r="15" spans="1:8" s="25" customFormat="1" ht="15" customHeight="1" x14ac:dyDescent="0.25">
      <c r="A15" s="121"/>
      <c r="B15" s="121"/>
      <c r="C15" s="121"/>
      <c r="D15" s="122"/>
      <c r="E15" s="122"/>
      <c r="F15" s="122"/>
      <c r="G15" s="122"/>
      <c r="H15" s="122"/>
    </row>
    <row r="16" spans="1:8" s="25" customFormat="1" ht="15" customHeight="1" x14ac:dyDescent="0.25">
      <c r="A16" s="186" t="s">
        <v>216</v>
      </c>
      <c r="B16" s="187"/>
      <c r="C16" s="123"/>
      <c r="D16" s="124"/>
      <c r="E16" s="124"/>
      <c r="F16" s="124"/>
      <c r="G16" s="124"/>
      <c r="H16" s="124"/>
    </row>
    <row r="17" spans="1:8" s="25" customFormat="1" ht="15" customHeight="1" x14ac:dyDescent="0.25">
      <c r="A17" s="139" t="s">
        <v>64</v>
      </c>
      <c r="B17" s="139"/>
      <c r="C17" s="111" t="s">
        <v>77</v>
      </c>
      <c r="D17" s="120" t="str">
        <f>IF(ISERROR((Planbilanz!E81+Planbilanz!E71)/Planbilanz!E40*100),"",(Planbilanz!E81+Planbilanz!E71)/Planbilanz!E40*100)</f>
        <v/>
      </c>
      <c r="E17" s="120" t="str">
        <f>IF(ISERROR((Planbilanz!G81+Planbilanz!G71)/Planbilanz!G40*100),"",(Planbilanz!G81+Planbilanz!G71)/Planbilanz!G40*100)</f>
        <v/>
      </c>
      <c r="F17" s="120" t="str">
        <f>IF(ISERROR((Planbilanz!I81+Planbilanz!I71)/Planbilanz!I40*100),"",(Planbilanz!I81+Planbilanz!I71)/Planbilanz!I40*100)</f>
        <v/>
      </c>
      <c r="G17" s="120" t="str">
        <f>IF(ISERROR((Planbilanz!K81+Planbilanz!K71)/Planbilanz!K40*100),"",(Planbilanz!K81+Planbilanz!K71)/Planbilanz!K40*100)</f>
        <v/>
      </c>
      <c r="H17" s="120" t="str">
        <f>IF(ISERROR((Planbilanz!M81+Planbilanz!M71)/Planbilanz!M40*100),"",(Planbilanz!M81+Planbilanz!M71)/Planbilanz!M40*100)</f>
        <v/>
      </c>
    </row>
    <row r="18" spans="1:8" s="25" customFormat="1" ht="15" customHeight="1" x14ac:dyDescent="0.25">
      <c r="A18" s="121"/>
      <c r="B18" s="121"/>
      <c r="C18" s="121"/>
      <c r="D18" s="122"/>
      <c r="E18" s="122"/>
      <c r="F18" s="122"/>
      <c r="G18" s="122"/>
      <c r="H18" s="122"/>
    </row>
    <row r="19" spans="1:8" s="25" customFormat="1" ht="15" customHeight="1" x14ac:dyDescent="0.25">
      <c r="A19" s="186" t="s">
        <v>218</v>
      </c>
      <c r="B19" s="187"/>
      <c r="C19" s="123"/>
      <c r="D19" s="124"/>
      <c r="E19" s="124"/>
      <c r="F19" s="124"/>
      <c r="G19" s="124"/>
      <c r="H19" s="124"/>
    </row>
    <row r="20" spans="1:8" s="25" customFormat="1" ht="15" customHeight="1" x14ac:dyDescent="0.25">
      <c r="A20" s="165" t="s">
        <v>217</v>
      </c>
      <c r="B20" s="139"/>
      <c r="C20" s="111" t="s">
        <v>77</v>
      </c>
      <c r="D20" s="120" t="str">
        <f>IF(ISERROR(Planbilanz!E10/(Planbilanz!E58+Planbilanz!E71)*100),"",Planbilanz!E10/(Planbilanz!E58+Planbilanz!E71)*100)</f>
        <v/>
      </c>
      <c r="E20" s="120" t="str">
        <f>IF(ISERROR(Planbilanz!G10/(Planbilanz!G58+Planbilanz!G71)*100),"",Planbilanz!G10/(Planbilanz!G58+Planbilanz!G71)*100)</f>
        <v/>
      </c>
      <c r="F20" s="120" t="str">
        <f>IF(ISERROR(Planbilanz!I10/(Planbilanz!I58+Planbilanz!I71)*100),"",Planbilanz!I10/(Planbilanz!I58+Planbilanz!I71)*100)</f>
        <v/>
      </c>
      <c r="G20" s="120" t="str">
        <f>IF(ISERROR(Planbilanz!K10/(Planbilanz!K58+Planbilanz!K71)*100),"",Planbilanz!K10/(Planbilanz!K58+Planbilanz!K71)*100)</f>
        <v/>
      </c>
      <c r="H20" s="120" t="str">
        <f>IF(ISERROR(Planbilanz!M10/(Planbilanz!M58+Planbilanz!M71)*100),"",Planbilanz!M10/(Planbilanz!M58+Planbilanz!M71)*100)</f>
        <v/>
      </c>
    </row>
    <row r="21" spans="1:8" s="25" customFormat="1" ht="15" customHeight="1" x14ac:dyDescent="0.25">
      <c r="A21" s="165" t="s">
        <v>241</v>
      </c>
      <c r="B21" s="139"/>
      <c r="C21" s="111" t="s">
        <v>77</v>
      </c>
      <c r="D21" s="120" t="str">
        <f>IF(ISERROR((Planbilanz!E10-(Planbilanz!E45+Planbilanz!E49+Planbilanz!E50+Planbilanz!E51+Planbilanz!E53))/Planbilanz!E81*100),"",IF(Planbilanz!E81&lt;0,"neg. Eigenkapital",(Planbilanz!E10-(Planbilanz!E45+Planbilanz!E49+Planbilanz!E50+Planbilanz!E51+Planbilanz!E53))/Planbilanz!E81*100))</f>
        <v/>
      </c>
      <c r="E21" s="120" t="str">
        <f>IF(ISERROR((Planbilanz!G10-(Planbilanz!G45+Planbilanz!G49+Planbilanz!G50+Planbilanz!G51+Planbilanz!G53))/Planbilanz!G81*100),"",IF(Planbilanz!G81&lt;0,"neg. Eigenkapital",(Planbilanz!G10-(Planbilanz!G45+Planbilanz!G49+Planbilanz!G50+Planbilanz!G51+Planbilanz!G53))/Planbilanz!G81*100))</f>
        <v/>
      </c>
      <c r="F21" s="120" t="str">
        <f>IF(ISERROR((Planbilanz!I10-(Planbilanz!I45+Planbilanz!I49+Planbilanz!I50+Planbilanz!I51+Planbilanz!I53))/Planbilanz!I81*100),"",IF(Planbilanz!I81&lt;0,"neg. Eigenkapital",(Planbilanz!I10-(Planbilanz!I45+Planbilanz!I49+Planbilanz!I50+Planbilanz!I51+Planbilanz!I53))/Planbilanz!I81*100))</f>
        <v/>
      </c>
      <c r="G21" s="120" t="str">
        <f>IF(ISERROR((Planbilanz!K10-(Planbilanz!K45+Planbilanz!K49+Planbilanz!K50+Planbilanz!K51+Planbilanz!K53))/Planbilanz!K81*100),"",IF(Planbilanz!K81&lt;0,"neg. Eigenkapital",(Planbilanz!K10-(Planbilanz!K45+Planbilanz!K49+Planbilanz!K50+Planbilanz!K51+Planbilanz!K53))/Planbilanz!K81*100))</f>
        <v/>
      </c>
      <c r="H21" s="120" t="str">
        <f>IF(ISERROR((Planbilanz!M10-(Planbilanz!M45+Planbilanz!M49+Planbilanz!M50+Planbilanz!M51+Planbilanz!M53))/Planbilanz!M81*100),"",IF(Planbilanz!M81&lt;0,"neg. Eigenkapital",(Planbilanz!M10-(Planbilanz!M45+Planbilanz!M49+Planbilanz!M50+Planbilanz!M51+Planbilanz!M53))/Planbilanz!M81*100))</f>
        <v/>
      </c>
    </row>
    <row r="22" spans="1:8" s="25" customFormat="1" ht="15" customHeight="1" x14ac:dyDescent="0.25">
      <c r="A22" s="121"/>
      <c r="B22" s="121"/>
      <c r="C22" s="121"/>
      <c r="D22" s="122"/>
      <c r="E22" s="122"/>
      <c r="F22" s="122"/>
      <c r="G22" s="122"/>
      <c r="H22" s="122"/>
    </row>
    <row r="23" spans="1:8" s="35" customFormat="1" ht="15" customHeight="1" x14ac:dyDescent="0.25">
      <c r="A23" s="186" t="s">
        <v>211</v>
      </c>
      <c r="B23" s="187"/>
      <c r="C23" s="123"/>
      <c r="D23" s="124"/>
      <c r="E23" s="124"/>
      <c r="F23" s="124"/>
      <c r="G23" s="124"/>
      <c r="H23" s="124"/>
    </row>
    <row r="24" spans="1:8" s="35" customFormat="1" ht="15" customHeight="1" x14ac:dyDescent="0.25">
      <c r="A24" s="165" t="s">
        <v>213</v>
      </c>
      <c r="B24" s="139"/>
      <c r="C24" s="111" t="s">
        <v>77</v>
      </c>
      <c r="D24" s="120" t="str">
        <f>IF(ISERROR((Planerfolgsrechnung!F47-Planerfolgsrechnung!F37)/Planbilanz!E41*100),"",(Planerfolgsrechnung!F47-Planerfolgsrechnung!F37)/Planbilanz!E41*100)</f>
        <v/>
      </c>
      <c r="E24" s="120" t="str">
        <f>IF(ISERROR((Planerfolgsrechnung!H47-Planerfolgsrechnung!H37)/Planbilanz!G41*100),"",(Planerfolgsrechnung!H47-Planerfolgsrechnung!H37)/Planbilanz!G41*100)</f>
        <v/>
      </c>
      <c r="F24" s="120" t="str">
        <f>IF(ISERROR((Planerfolgsrechnung!J47-Planerfolgsrechnung!J37)/Planbilanz!I41*100),"",(Planerfolgsrechnung!J47-Planerfolgsrechnung!J37)/Planbilanz!I41*100)</f>
        <v/>
      </c>
      <c r="G24" s="120" t="str">
        <f>IF(ISERROR((Planerfolgsrechnung!L47-Planerfolgsrechnung!L37)/Planbilanz!K41*100),"",(Planerfolgsrechnung!L47-Planerfolgsrechnung!L37)/Planbilanz!K41*100)</f>
        <v/>
      </c>
      <c r="H24" s="120" t="str">
        <f>IF(ISERROR((Planerfolgsrechnung!N47-Planerfolgsrechnung!N37)/Planbilanz!M41*100),"",(Planerfolgsrechnung!N47-Planerfolgsrechnung!N37)/Planbilanz!M41*100)</f>
        <v/>
      </c>
    </row>
    <row r="25" spans="1:8" s="25" customFormat="1" ht="15" customHeight="1" x14ac:dyDescent="0.25">
      <c r="A25" s="165" t="s">
        <v>212</v>
      </c>
      <c r="B25" s="139"/>
      <c r="C25" s="111" t="s">
        <v>77</v>
      </c>
      <c r="D25" s="120" t="str">
        <f>IF(ISERROR(Planerfolgsrechnung!F47/Planbilanz!E81*100),"",IF(Planbilanz!E81&lt;0,"neg. Eigenkapital",Planerfolgsrechnung!F47/Planbilanz!E81*100))</f>
        <v/>
      </c>
      <c r="E25" s="120" t="str">
        <f>IF(ISERROR(Planerfolgsrechnung!H47/Planbilanz!G81*100),"",IF(Planbilanz!G81&lt;0,"neg. Eigenkapital",Planerfolgsrechnung!H47/Planbilanz!G81*100))</f>
        <v/>
      </c>
      <c r="F25" s="120" t="str">
        <f>IF(ISERROR(Planerfolgsrechnung!J47/Planbilanz!I81*100),"",IF(Planbilanz!I81&lt;0,"neg. Eigenkapital",Planerfolgsrechnung!J47/Planbilanz!I81*100))</f>
        <v/>
      </c>
      <c r="G25" s="120" t="str">
        <f>IF(ISERROR(Planerfolgsrechnung!L47/Planbilanz!K81*100),"",IF(Planbilanz!K81&lt;0,"neg. Eigenkapital",Planerfolgsrechnung!L47/Planbilanz!K81*100))</f>
        <v/>
      </c>
      <c r="H25" s="120" t="str">
        <f>IF(ISERROR(Planerfolgsrechnung!N47/Planbilanz!M81*100),"",IF(Planbilanz!M81&lt;0,"neg. Eigenkapital",Planerfolgsrechnung!N47/Planbilanz!M81*100))</f>
        <v/>
      </c>
    </row>
    <row r="26" spans="1:8" s="25" customFormat="1" ht="15" customHeight="1" x14ac:dyDescent="0.25">
      <c r="A26" s="165" t="s">
        <v>242</v>
      </c>
      <c r="B26" s="139"/>
      <c r="C26" s="111" t="s">
        <v>77</v>
      </c>
      <c r="D26" s="120" t="str">
        <f>IF(ISERROR(Planerfolgsrechnung!F47/(Planbilanz!E71+Planbilanz!E81)*100),"",IF((Planbilanz!E71+Planbilanz!E81)&lt;0,"",Planerfolgsrechnung!F47/(Planbilanz!E71+Planbilanz!E81)*100))</f>
        <v/>
      </c>
      <c r="E26" s="120" t="str">
        <f>IF(ISERROR(Planerfolgsrechnung!H47/(Planbilanz!G71+Planbilanz!G81)*100),"",IF((Planbilanz!G71+Planbilanz!G81)&lt;0,"",Planerfolgsrechnung!H47/(Planbilanz!G71+Planbilanz!G81)*100))</f>
        <v/>
      </c>
      <c r="F26" s="120" t="str">
        <f>IF(ISERROR(Planerfolgsrechnung!J47/(Planbilanz!I71+Planbilanz!I81)*100),"",IF((Planbilanz!I71+Planbilanz!I81)&lt;0,"",Planerfolgsrechnung!J47/(Planbilanz!I71+Planbilanz!I81)*100))</f>
        <v/>
      </c>
      <c r="G26" s="120" t="str">
        <f>IF(ISERROR(Planerfolgsrechnung!L47/(Planbilanz!K71+Planbilanz!K81)*100),"",IF((Planbilanz!K71+Planbilanz!K81)&lt;0,"",Planerfolgsrechnung!L47/(Planbilanz!K71+Planbilanz!K81)*100))</f>
        <v/>
      </c>
      <c r="H26" s="120" t="str">
        <f>IF(ISERROR(Planerfolgsrechnung!N47/(Planbilanz!M71+Planbilanz!M81)*100),"",IF((Planbilanz!M71+Planbilanz!M81)&lt;0,"",Planerfolgsrechnung!N47/(Planbilanz!M71+Planbilanz!M81)*100))</f>
        <v/>
      </c>
    </row>
    <row r="27" spans="1:8" s="25" customFormat="1" ht="15" customHeight="1" x14ac:dyDescent="0.25">
      <c r="A27" s="121"/>
      <c r="B27" s="121"/>
      <c r="C27" s="121"/>
      <c r="D27" s="122"/>
      <c r="E27" s="122"/>
      <c r="F27" s="122"/>
      <c r="G27" s="122"/>
      <c r="H27" s="122"/>
    </row>
    <row r="28" spans="1:8" s="25" customFormat="1" ht="15" customHeight="1" x14ac:dyDescent="0.25">
      <c r="A28" s="186" t="s">
        <v>219</v>
      </c>
      <c r="B28" s="187"/>
      <c r="C28" s="123"/>
      <c r="D28" s="124"/>
      <c r="E28" s="124"/>
      <c r="F28" s="124"/>
      <c r="G28" s="124"/>
      <c r="H28" s="124"/>
    </row>
    <row r="29" spans="1:8" s="25" customFormat="1" ht="15" customHeight="1" x14ac:dyDescent="0.25">
      <c r="A29" s="165" t="s">
        <v>1</v>
      </c>
      <c r="B29" s="139"/>
      <c r="C29" s="111" t="s">
        <v>77</v>
      </c>
      <c r="D29" s="120" t="str">
        <f>IF(ISERROR((Planerfolgsrechnung!F49-Planerfolgsrechnung!F32-Planerfolgsrechnung!F33-Planerfolgsrechnung!F34-Planerfolgsrechnung!F39-Planerfolgsrechnung!F42-Planerfolgsrechnung!F43-Planerfolgsrechnung!F44)/Planerfolgsrechnung!F12*100),"",(Planerfolgsrechnung!F49-Planerfolgsrechnung!F32-Planerfolgsrechnung!F33-Planerfolgsrechnung!F34-Planerfolgsrechnung!F39-Planerfolgsrechnung!F42-Planerfolgsrechnung!F43-Planerfolgsrechnung!F44)/Planerfolgsrechnung!F12*100)</f>
        <v/>
      </c>
      <c r="E29" s="120" t="str">
        <f>IF(ISERROR((Planerfolgsrechnung!H49-Planerfolgsrechnung!H32-Planerfolgsrechnung!H33-Planerfolgsrechnung!H34-Planerfolgsrechnung!#REF!-Planerfolgsrechnung!#REF!-Planerfolgsrechnung!H39-Planerfolgsrechnung!H42-Planerfolgsrechnung!H43-Planerfolgsrechnung!H44)/Planerfolgsrechnung!H12*100),"",(Planerfolgsrechnung!H49-Planerfolgsrechnung!H32-Planerfolgsrechnung!H33-Planerfolgsrechnung!H34-Planerfolgsrechnung!#REF!-Planerfolgsrechnung!#REF!-Planerfolgsrechnung!H39-Planerfolgsrechnung!H42-Planerfolgsrechnung!H43-Planerfolgsrechnung!H44)/Planerfolgsrechnung!H12*100)</f>
        <v/>
      </c>
      <c r="F29" s="120" t="str">
        <f>IF(ISERROR((Planerfolgsrechnung!J49-Planerfolgsrechnung!J32-Planerfolgsrechnung!J33-Planerfolgsrechnung!J34-Planerfolgsrechnung!#REF!-Planerfolgsrechnung!#REF!-Planerfolgsrechnung!J39-Planerfolgsrechnung!J42-Planerfolgsrechnung!J43-Planerfolgsrechnung!J44)/Planerfolgsrechnung!J12*100),"",(Planerfolgsrechnung!J49-Planerfolgsrechnung!J32-Planerfolgsrechnung!J33-Planerfolgsrechnung!J34-Planerfolgsrechnung!#REF!-Planerfolgsrechnung!#REF!-Planerfolgsrechnung!J39-Planerfolgsrechnung!J42-Planerfolgsrechnung!J43-Planerfolgsrechnung!J44)/Planerfolgsrechnung!J12*100)</f>
        <v/>
      </c>
      <c r="G29" s="120" t="str">
        <f>IF(ISERROR((Planerfolgsrechnung!L49-Planerfolgsrechnung!L32-Planerfolgsrechnung!L33-Planerfolgsrechnung!L34-Planerfolgsrechnung!#REF!-Planerfolgsrechnung!#REF!-Planerfolgsrechnung!L39-Planerfolgsrechnung!L42-Planerfolgsrechnung!L43-Planerfolgsrechnung!L44)/Planerfolgsrechnung!L12*100),"",(Planerfolgsrechnung!L49-Planerfolgsrechnung!L32-Planerfolgsrechnung!L33-Planerfolgsrechnung!L34-Planerfolgsrechnung!#REF!-Planerfolgsrechnung!#REF!-Planerfolgsrechnung!L39-Planerfolgsrechnung!L42-Planerfolgsrechnung!L43-Planerfolgsrechnung!L44)/Planerfolgsrechnung!L12*100)</f>
        <v/>
      </c>
      <c r="H29" s="120" t="str">
        <f>IF(ISERROR((Planerfolgsrechnung!N49-Planerfolgsrechnung!N32-Planerfolgsrechnung!N33-Planerfolgsrechnung!N34-Planerfolgsrechnung!#REF!-Planerfolgsrechnung!#REF!-Planerfolgsrechnung!N39-Planerfolgsrechnung!N42-Planerfolgsrechnung!N43-Planerfolgsrechnung!N44)/Planerfolgsrechnung!N12*100),"",(Planerfolgsrechnung!N49-Planerfolgsrechnung!N32-Planerfolgsrechnung!N33-Planerfolgsrechnung!N34-Planerfolgsrechnung!#REF!-Planerfolgsrechnung!#REF!-Planerfolgsrechnung!N39-Planerfolgsrechnung!N42-Planerfolgsrechnung!N43-Planerfolgsrechnung!N44)/Planerfolgsrechnung!N12*100)</f>
        <v/>
      </c>
    </row>
    <row r="30" spans="1:8" s="25" customFormat="1" ht="15" customHeight="1" x14ac:dyDescent="0.25">
      <c r="A30" s="165" t="s">
        <v>220</v>
      </c>
      <c r="B30" s="139"/>
      <c r="C30" s="111" t="s">
        <v>77</v>
      </c>
      <c r="D30" s="120" t="str">
        <f>IF(ISERROR(Planerfolgsrechnung!F31/Planerfolgsrechnung!F12*100),"",Planerfolgsrechnung!F31/Planerfolgsrechnung!F12*100)</f>
        <v/>
      </c>
      <c r="E30" s="120" t="str">
        <f>IF(ISERROR(Planerfolgsrechnung!H31/Planerfolgsrechnung!H12*100),"",Planerfolgsrechnung!H31/Planerfolgsrechnung!H12*100)</f>
        <v/>
      </c>
      <c r="F30" s="120" t="str">
        <f>IF(ISERROR(Planerfolgsrechnung!J31/Planerfolgsrechnung!J12*100),"",Planerfolgsrechnung!J31/Planerfolgsrechnung!J12*100)</f>
        <v/>
      </c>
      <c r="G30" s="120" t="str">
        <f>IF(ISERROR(Planerfolgsrechnung!L31/Planerfolgsrechnung!L12*100),"",Planerfolgsrechnung!L31/Planerfolgsrechnung!L12*100)</f>
        <v/>
      </c>
      <c r="H30" s="120" t="str">
        <f>IF(ISERROR(Planerfolgsrechnung!N31/Planerfolgsrechnung!N12*100),"",Planerfolgsrechnung!N31/Planerfolgsrechnung!N12*100)</f>
        <v/>
      </c>
    </row>
    <row r="31" spans="1:8" s="25" customFormat="1" ht="15" customHeight="1" x14ac:dyDescent="0.25">
      <c r="A31" s="165" t="s">
        <v>221</v>
      </c>
      <c r="B31" s="139"/>
      <c r="C31" s="111" t="s">
        <v>77</v>
      </c>
      <c r="D31" s="120" t="str">
        <f>IF(ISERROR(Planerfolgsrechnung!F31/-Planerfolgsrechnung!F37*100),"",Planerfolgsrechnung!F31/-Planerfolgsrechnung!F37*100)</f>
        <v/>
      </c>
      <c r="E31" s="120" t="str">
        <f>IF(ISERROR(Planerfolgsrechnung!H31/-Planerfolgsrechnung!H37*100),"",Planerfolgsrechnung!H31/-Planerfolgsrechnung!H37*100)</f>
        <v/>
      </c>
      <c r="F31" s="120" t="str">
        <f>IF(ISERROR(Planerfolgsrechnung!J31/-Planerfolgsrechnung!J37*100),"",Planerfolgsrechnung!J31/-Planerfolgsrechnung!J37*100)</f>
        <v/>
      </c>
      <c r="G31" s="120" t="str">
        <f>IF(ISERROR(Planerfolgsrechnung!L31/-Planerfolgsrechnung!L37*100),"",Planerfolgsrechnung!L31/-Planerfolgsrechnung!L37*100)</f>
        <v/>
      </c>
      <c r="H31" s="120" t="str">
        <f>IF(ISERROR(Planerfolgsrechnung!N31/-Planerfolgsrechnung!N37*100),"",Planerfolgsrechnung!N31/-Planerfolgsrechnung!N37*100)</f>
        <v/>
      </c>
    </row>
    <row r="32" spans="1:8" s="25" customFormat="1" ht="15" customHeight="1" x14ac:dyDescent="0.25">
      <c r="A32" s="165" t="s">
        <v>222</v>
      </c>
      <c r="B32" s="139"/>
      <c r="C32" s="111" t="s">
        <v>77</v>
      </c>
      <c r="D32" s="120" t="str">
        <f>IF(ISERROR(Planerfolgsrechnung!F31/Planerfolgsrechnung!F15*100),"",Planerfolgsrechnung!F31/Planerfolgsrechnung!F15*100)</f>
        <v/>
      </c>
      <c r="E32" s="120" t="str">
        <f>IF(ISERROR(Planerfolgsrechnung!H31/Planerfolgsrechnung!H15*100),"",Planerfolgsrechnung!H31/Planerfolgsrechnung!H15*100)</f>
        <v/>
      </c>
      <c r="F32" s="120" t="str">
        <f>IF(ISERROR(Planerfolgsrechnung!J31/Planerfolgsrechnung!J15*100),"",Planerfolgsrechnung!J31/Planerfolgsrechnung!J15*100)</f>
        <v/>
      </c>
      <c r="G32" s="120" t="str">
        <f>IF(ISERROR(Planerfolgsrechnung!L31/Planerfolgsrechnung!L15*100),"",Planerfolgsrechnung!L31/Planerfolgsrechnung!L15*100)</f>
        <v/>
      </c>
      <c r="H32" s="120" t="str">
        <f>IF(ISERROR(Planerfolgsrechnung!N31/Planerfolgsrechnung!N15*100),"",Planerfolgsrechnung!N31/Planerfolgsrechnung!N15*100)</f>
        <v/>
      </c>
    </row>
    <row r="33" spans="1:8" s="25" customFormat="1" ht="15" customHeight="1" x14ac:dyDescent="0.25">
      <c r="A33" s="121"/>
      <c r="B33" s="121"/>
      <c r="C33" s="121"/>
      <c r="D33" s="122"/>
      <c r="E33" s="122"/>
      <c r="F33" s="122"/>
      <c r="G33" s="122"/>
      <c r="H33" s="122"/>
    </row>
    <row r="34" spans="1:8" s="35" customFormat="1" ht="15" customHeight="1" x14ac:dyDescent="0.25">
      <c r="A34" s="186" t="s">
        <v>223</v>
      </c>
      <c r="B34" s="187"/>
      <c r="C34" s="123"/>
      <c r="D34" s="124"/>
      <c r="E34" s="124"/>
      <c r="F34" s="124"/>
      <c r="G34" s="124"/>
      <c r="H34" s="124"/>
    </row>
    <row r="35" spans="1:8" s="25" customFormat="1" ht="15" customHeight="1" x14ac:dyDescent="0.25">
      <c r="A35" s="139" t="s">
        <v>51</v>
      </c>
      <c r="B35" s="139"/>
      <c r="C35" s="111" t="s">
        <v>227</v>
      </c>
      <c r="D35" s="9" t="str">
        <f>IF(ISERROR(Planbilanz!E48/Planerfolgsrechnung!F12*365),"",Planbilanz!E48/Planerfolgsrechnung!F12*365)</f>
        <v/>
      </c>
      <c r="E35" s="9" t="str">
        <f>IF(ISERROR(Planbilanz!G48/Planerfolgsrechnung!H12*365),"",Planbilanz!G48/Planerfolgsrechnung!H12*365)</f>
        <v/>
      </c>
      <c r="F35" s="9" t="str">
        <f>IF(ISERROR(Planbilanz!I48/Planerfolgsrechnung!J12*365),"",Planbilanz!I48/Planerfolgsrechnung!J12*365)</f>
        <v/>
      </c>
      <c r="G35" s="9" t="str">
        <f>IF(ISERROR(Planbilanz!K48/Planerfolgsrechnung!L12*365),"",Planbilanz!K48/Planerfolgsrechnung!L12*365)</f>
        <v/>
      </c>
      <c r="H35" s="9" t="str">
        <f>IF(ISERROR(Planbilanz!M48/Planerfolgsrechnung!N12*365),"",Planbilanz!M48/Planerfolgsrechnung!N12*365)</f>
        <v/>
      </c>
    </row>
    <row r="36" spans="1:8" s="25" customFormat="1" ht="15" customHeight="1" x14ac:dyDescent="0.25">
      <c r="A36" s="165" t="s">
        <v>50</v>
      </c>
      <c r="B36" s="139"/>
      <c r="C36" s="111" t="s">
        <v>227</v>
      </c>
      <c r="D36" s="9" t="str">
        <f>IF(ISERROR(Planbilanz!E11/Planerfolgsrechnung!F12*365),"",Planbilanz!E11/Planerfolgsrechnung!F12*365)</f>
        <v/>
      </c>
      <c r="E36" s="9" t="str">
        <f>IF(ISERROR(Planbilanz!G11/Planerfolgsrechnung!H12*365),"",Planbilanz!G11/Planerfolgsrechnung!H12*365)</f>
        <v/>
      </c>
      <c r="F36" s="9" t="str">
        <f>IF(ISERROR(Planbilanz!I11/Planerfolgsrechnung!J12*365),"",Planbilanz!I11/Planerfolgsrechnung!J12*365)</f>
        <v/>
      </c>
      <c r="G36" s="9" t="str">
        <f>IF(ISERROR(Planbilanz!K11/Planerfolgsrechnung!L12*365),"",Planbilanz!K11/Planerfolgsrechnung!L12*365)</f>
        <v/>
      </c>
      <c r="H36" s="9" t="str">
        <f>IF(ISERROR(Planbilanz!M11/Planerfolgsrechnung!N12*365),"",Planbilanz!M11/Planerfolgsrechnung!N12*365)</f>
        <v/>
      </c>
    </row>
    <row r="37" spans="1:8" s="25" customFormat="1" ht="15" customHeight="1" x14ac:dyDescent="0.25">
      <c r="A37" s="165" t="s">
        <v>224</v>
      </c>
      <c r="B37" s="139"/>
      <c r="C37" s="111" t="s">
        <v>227</v>
      </c>
      <c r="D37" s="9" t="str">
        <f>IF(ISERROR(Planbilanz!E23/Planerfolgsrechnung!F12*365),"",IF(Planbilanz!E23=0,"",Planbilanz!E23/Planerfolgsrechnung!F12*365))</f>
        <v/>
      </c>
      <c r="E37" s="9" t="str">
        <f>IF(ISERROR(Planbilanz!G23/Planerfolgsrechnung!H12*365),"",IF(Planbilanz!G23=0,"",Planbilanz!G23/Planerfolgsrechnung!H12*365))</f>
        <v/>
      </c>
      <c r="F37" s="9" t="str">
        <f>IF(ISERROR(Planbilanz!I23/Planerfolgsrechnung!J12*365),"",IF(Planbilanz!I23=0,"",Planbilanz!I23/Planerfolgsrechnung!J12*365))</f>
        <v/>
      </c>
      <c r="G37" s="9" t="str">
        <f>IF(ISERROR(Planbilanz!K23/Planerfolgsrechnung!L12*365),"",IF(Planbilanz!K23=0,"",Planbilanz!K23/Planerfolgsrechnung!L12*365))</f>
        <v/>
      </c>
      <c r="H37" s="9" t="str">
        <f>IF(ISERROR(Planbilanz!M23/Planerfolgsrechnung!N12*365),"",IF(Planbilanz!M23=0,"",Planbilanz!M23/Planerfolgsrechnung!N12*365))</f>
        <v/>
      </c>
    </row>
    <row r="38" spans="1:8" s="25" customFormat="1" ht="15" customHeight="1" x14ac:dyDescent="0.25">
      <c r="A38" s="165" t="s">
        <v>225</v>
      </c>
      <c r="B38" s="139"/>
      <c r="C38" s="111" t="s">
        <v>226</v>
      </c>
      <c r="D38" s="120" t="str">
        <f>IF(ISERROR((Planbilanz!E58+Planbilanz!E71-Planbilanz!E10)/Mittelflussrechnung!C12),"",IF(Mittelflussrechnung!C12&lt;0,"Cashdrain",(Planbilanz!E58+Planbilanz!E71-Planbilanz!E10)/Mittelflussrechnung!C12))</f>
        <v/>
      </c>
      <c r="E38" s="120" t="str">
        <f>IF(ISERROR((Planbilanz!G58+Planbilanz!G71-Planbilanz!G10)/Mittelflussrechnung!D12),"",IF(Mittelflussrechnung!D12&lt;0,"Cashdrain",(Planbilanz!G58+Planbilanz!G71-Planbilanz!G10)/Mittelflussrechnung!D12))</f>
        <v/>
      </c>
      <c r="F38" s="120" t="str">
        <f>IF(ISERROR((Planbilanz!I58+Planbilanz!I71-Planbilanz!I10)/Mittelflussrechnung!E12),"",IF(Mittelflussrechnung!E12&lt;0,"Cashdrain",(Planbilanz!I58+Planbilanz!I71-Planbilanz!I10)/Mittelflussrechnung!E12))</f>
        <v/>
      </c>
      <c r="G38" s="120" t="str">
        <f>IF(ISERROR((Planbilanz!K58+Planbilanz!K71-Planbilanz!K10)/Mittelflussrechnung!F12),"",IF(Mittelflussrechnung!F12&lt;0,"Cashdrain",(Planbilanz!K58+Planbilanz!K71-Planbilanz!K10)/Mittelflussrechnung!F12))</f>
        <v/>
      </c>
      <c r="H38" s="120" t="str">
        <f>IF(ISERROR((Planbilanz!M58+Planbilanz!M71-Planbilanz!M10)/Mittelflussrechnung!G12),"",IF(Mittelflussrechnung!G12&lt;0,"Cashdrain",(Planbilanz!M58+Planbilanz!M71-Planbilanz!M10)/Mittelflussrechnung!G12))</f>
        <v/>
      </c>
    </row>
    <row r="39" spans="1:8" s="44" customFormat="1" x14ac:dyDescent="0.25">
      <c r="A39" s="165" t="s">
        <v>214</v>
      </c>
      <c r="B39" s="139"/>
      <c r="C39" s="111" t="s">
        <v>228</v>
      </c>
      <c r="D39" s="120" t="str">
        <f>IF(ISERROR((Planbilanz!E45+Planbilanz!E49+Planbilanz!E50+Planbilanz!E51+Planbilanz!E53+Planbilanz!E63+Planbilanz!E69-Planbilanz!E10)/Planerfolgsrechnung!F31),"",IF(Planerfolgsrechnung!F31&lt;0,"EBITDA negativ",(Planbilanz!E45+Planbilanz!E49+Planbilanz!E50+Planbilanz!E51+Planbilanz!E53+Planbilanz!E63+Planbilanz!E69-Planbilanz!E10)/Planerfolgsrechnung!F31))</f>
        <v/>
      </c>
      <c r="E39" s="120" t="str">
        <f>IF(ISERROR((Planbilanz!G45+Planbilanz!G49+Planbilanz!G50+Planbilanz!G51+Planbilanz!G53+Planbilanz!G63+Planbilanz!G69-Planbilanz!G10)/Planerfolgsrechnung!H31),"",IF(Planerfolgsrechnung!H31&lt;0,"EBITDA negativ",(Planbilanz!G45+Planbilanz!G49+Planbilanz!G50+Planbilanz!G51+Planbilanz!G53+Planbilanz!G63+Planbilanz!G69-Planbilanz!G10)/Planerfolgsrechnung!H31))</f>
        <v/>
      </c>
      <c r="F39" s="120" t="str">
        <f>IF(ISERROR((Planbilanz!I45+Planbilanz!I49+Planbilanz!I50+Planbilanz!I51+Planbilanz!I53+Planbilanz!I63+Planbilanz!I69-Planbilanz!I10)/Planerfolgsrechnung!J31),"",IF(Planerfolgsrechnung!J31&lt;0,"EBITDA negativ",(Planbilanz!I45+Planbilanz!I49+Planbilanz!I50+Planbilanz!I51+Planbilanz!I53+Planbilanz!I63+Planbilanz!I69-Planbilanz!I10)/Planerfolgsrechnung!J31))</f>
        <v/>
      </c>
      <c r="G39" s="120" t="str">
        <f>IF(ISERROR((Planbilanz!K45+Planbilanz!K49+Planbilanz!K50+Planbilanz!K51+Planbilanz!K53+Planbilanz!K63+Planbilanz!K69-Planbilanz!K10)/Planerfolgsrechnung!L31),"",IF(Planerfolgsrechnung!L31&lt;0,"EBITDA negativ",(Planbilanz!K45+Planbilanz!K49+Planbilanz!K50+Planbilanz!K51+Planbilanz!K53+Planbilanz!K63+Planbilanz!K69-Planbilanz!K10)/Planerfolgsrechnung!L31))</f>
        <v/>
      </c>
      <c r="H39" s="120" t="str">
        <f>IF(ISERROR((Planbilanz!M45+Planbilanz!M49+Planbilanz!M50+Planbilanz!M51+Planbilanz!M53+Planbilanz!M63+Planbilanz!M69-Planbilanz!M10)/Planerfolgsrechnung!N31),"",IF(Planerfolgsrechnung!N31&lt;0,"EBITDA negativ",(Planbilanz!M45+Planbilanz!M49+Planbilanz!M50+Planbilanz!M51+Planbilanz!M53+Planbilanz!M63+Planbilanz!M69-Planbilanz!M10)/Planerfolgsrechnung!N31))</f>
        <v/>
      </c>
    </row>
    <row r="40" spans="1:8" s="44" customFormat="1" x14ac:dyDescent="0.25">
      <c r="D40" s="45"/>
      <c r="E40" s="45"/>
      <c r="F40" s="45"/>
    </row>
  </sheetData>
  <sheetProtection algorithmName="SHA-512" hashValue="6s5qeD9URAavFQ+SS5rustuTGpAHQuVPbCSrlVQomp0ay4Q9jTpaRY0g4tHyB96CqWTNL/YFhwmChLMtnP6nOw==" saltValue="whkp6jlJT7rkg7k8jwtNkA==" spinCount="100000" sheet="1" objects="1" scenarios="1"/>
  <mergeCells count="29">
    <mergeCell ref="A39:B39"/>
    <mergeCell ref="A11:B11"/>
    <mergeCell ref="A1:B1"/>
    <mergeCell ref="A7:B7"/>
    <mergeCell ref="A14:B14"/>
    <mergeCell ref="A6:C6"/>
    <mergeCell ref="A8:B8"/>
    <mergeCell ref="A10:B10"/>
    <mergeCell ref="A38:B38"/>
    <mergeCell ref="A12:B12"/>
    <mergeCell ref="A13:B13"/>
    <mergeCell ref="A23:B23"/>
    <mergeCell ref="A25:B25"/>
    <mergeCell ref="A26:B26"/>
    <mergeCell ref="A24:B24"/>
    <mergeCell ref="A16:B16"/>
    <mergeCell ref="A17:B17"/>
    <mergeCell ref="A19:B19"/>
    <mergeCell ref="A20:B20"/>
    <mergeCell ref="A21:B21"/>
    <mergeCell ref="A28:B28"/>
    <mergeCell ref="A37:B37"/>
    <mergeCell ref="A31:B31"/>
    <mergeCell ref="A32:B32"/>
    <mergeCell ref="A30:B30"/>
    <mergeCell ref="A29:B29"/>
    <mergeCell ref="A34:B34"/>
    <mergeCell ref="A35:B35"/>
    <mergeCell ref="A36:B36"/>
  </mergeCells>
  <pageMargins left="0.39370078740157483" right="0.39370078740157483" top="0.39370078740157483" bottom="0.78740157480314965" header="0.51181102362204722" footer="0.39370078740157483"/>
  <pageSetup paperSize="9" scale="6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0EC6253F688E242A20884907B991755" ma:contentTypeVersion="14" ma:contentTypeDescription="Ein neues Dokument erstellen." ma:contentTypeScope="" ma:versionID="90e0c74741595b221e6d5fa84905ca3b">
  <xsd:schema xmlns:xsd="http://www.w3.org/2001/XMLSchema" xmlns:xs="http://www.w3.org/2001/XMLSchema" xmlns:p="http://schemas.microsoft.com/office/2006/metadata/properties" xmlns:ns2="edf0200c-b9c2-4480-8f9d-10f96851b71f" xmlns:ns3="71b2e6c7-2fcb-4a39-9eb3-a8dd59b918ed" targetNamespace="http://schemas.microsoft.com/office/2006/metadata/properties" ma:root="true" ma:fieldsID="a09d32b1e64c23708c62b304e819848b" ns2:_="" ns3:_="">
    <xsd:import namespace="edf0200c-b9c2-4480-8f9d-10f96851b71f"/>
    <xsd:import namespace="71b2e6c7-2fcb-4a39-9eb3-a8dd59b918e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lcf76f155ced4ddcb4097134ff3c332f" minOccurs="0"/>
                <xsd:element ref="ns2:MediaServiceGenerationTime" minOccurs="0"/>
                <xsd:element ref="ns2:MediaServiceEventHashCode"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f0200c-b9c2-4480-8f9d-10f96851b7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Bildmarkierungen" ma:readOnly="false" ma:fieldId="{5cf76f15-5ced-4ddc-b409-7134ff3c332f}" ma:taxonomyMulti="true" ma:sspId="eaa22345-3a4a-42a2-85b6-ed9ac37e4123"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b2e6c7-2fcb-4a39-9eb3-a8dd59b918ed"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df0200c-b9c2-4480-8f9d-10f96851b71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AA339D3-4D1E-4534-BF89-F9EA14C752B4}">
  <ds:schemaRefs>
    <ds:schemaRef ds:uri="http://schemas.microsoft.com/sharepoint/v3/contenttype/forms"/>
  </ds:schemaRefs>
</ds:datastoreItem>
</file>

<file path=customXml/itemProps2.xml><?xml version="1.0" encoding="utf-8"?>
<ds:datastoreItem xmlns:ds="http://schemas.openxmlformats.org/officeDocument/2006/customXml" ds:itemID="{63872C6E-157D-4078-811D-60CEA3185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f0200c-b9c2-4480-8f9d-10f96851b71f"/>
    <ds:schemaRef ds:uri="71b2e6c7-2fcb-4a39-9eb3-a8dd59b918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CD166A-7081-4F78-84BB-45FB0D0E066F}">
  <ds:schemaRefs>
    <ds:schemaRef ds:uri="http://schemas.microsoft.com/office/2006/metadata/properties"/>
    <ds:schemaRef ds:uri="http://schemas.microsoft.com/office/infopath/2007/PartnerControls"/>
    <ds:schemaRef ds:uri="edf0200c-b9c2-4480-8f9d-10f96851b71f"/>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6</vt:i4>
      </vt:variant>
    </vt:vector>
  </HeadingPairs>
  <TitlesOfParts>
    <vt:vector size="13" baseType="lpstr">
      <vt:lpstr>Übersicht</vt:lpstr>
      <vt:lpstr>Planerfolgsrechnung</vt:lpstr>
      <vt:lpstr>Liquiditätsplan</vt:lpstr>
      <vt:lpstr>Investitionsplan</vt:lpstr>
      <vt:lpstr>Planbilanz</vt:lpstr>
      <vt:lpstr>Mittelflussrechnung</vt:lpstr>
      <vt:lpstr>Kennzahlen</vt:lpstr>
      <vt:lpstr>Kennzahlen!Druckbereich</vt:lpstr>
      <vt:lpstr>Mittelflussrechnung!Druckbereich</vt:lpstr>
      <vt:lpstr>Übersicht!Druckbereich</vt:lpstr>
      <vt:lpstr>Liquiditätsplan!Drucktitel</vt:lpstr>
      <vt:lpstr>Planbilanz!Drucktitel</vt:lpstr>
      <vt:lpstr>Planerfolgsrechnung!Drucktitel</vt:lpstr>
    </vt:vector>
  </TitlesOfParts>
  <Company>St.Galler Kantonalbank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Meier Rebecca (sg11007, Mmd-rm)</dc:creator>
  <cp:lastModifiedBy>Patrik Frei</cp:lastModifiedBy>
  <cp:lastPrinted>2025-05-12T14:33:00Z</cp:lastPrinted>
  <dcterms:created xsi:type="dcterms:W3CDTF">2010-12-16T07:43:13Z</dcterms:created>
  <dcterms:modified xsi:type="dcterms:W3CDTF">2025-07-19T06:50:01Z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0x01010090EC6253F688E242A20884907B991755</vt:lpwstr>
  </property>
</Properties>
</file>